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991" activeTab="0"/>
  </bookViews>
  <sheets>
    <sheet name="części 1-45 " sheetId="1" r:id="rId1"/>
  </sheets>
  <definedNames/>
  <calcPr fullCalcOnLoad="1"/>
</workbook>
</file>

<file path=xl/sharedStrings.xml><?xml version="1.0" encoding="utf-8"?>
<sst xmlns="http://schemas.openxmlformats.org/spreadsheetml/2006/main" count="1346" uniqueCount="375">
  <si>
    <t>część nr 1</t>
  </si>
  <si>
    <t>Opis przedmiotu zamówienia</t>
  </si>
  <si>
    <t xml:space="preserve">opis produktu oferowanego (należy odnieśc się do każdego parametru wskazanego w opisie przedmiotu zamówienia </t>
  </si>
  <si>
    <t xml:space="preserve">producent, klasa medyczna, nr katalogowy, nazwa handlowa (tożsama z nazwą która będzie widniała na fakturze </t>
  </si>
  <si>
    <t>jednostka miary</t>
  </si>
  <si>
    <t>Ilość</t>
  </si>
  <si>
    <t>cena jednostkowa netto</t>
  </si>
  <si>
    <t>wartosć netto</t>
  </si>
  <si>
    <t>Stawka             Vat %</t>
  </si>
  <si>
    <t>vat</t>
  </si>
  <si>
    <t>cena jednostkowa brutto</t>
  </si>
  <si>
    <t xml:space="preserve">wartość brutto </t>
  </si>
  <si>
    <t>1.</t>
  </si>
  <si>
    <t xml:space="preserve">Szybki test ureazowy do wykrywania Helicobacter Pylori (na sucho) </t>
  </si>
  <si>
    <t>szt.</t>
  </si>
  <si>
    <t>2.</t>
  </si>
  <si>
    <t xml:space="preserve">TEST IMMUNOCHROMATOGRAFICZNY DO WYKRYWANIA ANTYGENU  PRZECIWCIAŁ  HELICOBACTER PYLORI W LUDZKIM KALE </t>
  </si>
  <si>
    <t xml:space="preserve">Wartość netto </t>
  </si>
  <si>
    <t>Wartość VAT</t>
  </si>
  <si>
    <t>Wartość brutto</t>
  </si>
  <si>
    <t>część nr 2</t>
  </si>
  <si>
    <t xml:space="preserve">producent, klasa medyczna - jeżeli dotyczy , nr katalogowy, nazwa handlowa (tożsama z nazwą która będzie widniała na fakturze </t>
  </si>
  <si>
    <t xml:space="preserve">Alkohol etylowy 99,9% całkowicie skażony , odwodniony </t>
  </si>
  <si>
    <t>litr</t>
  </si>
  <si>
    <t>część nr 3</t>
  </si>
  <si>
    <t xml:space="preserve">Mikrokuwety do oznaczania poziomu glukozy u noworodków kompatybilne z posiadanym przez szpital aparatem Hemocue 1op=100 sztuk </t>
  </si>
  <si>
    <t>op</t>
  </si>
  <si>
    <t>część nr 4</t>
  </si>
  <si>
    <t>Mikrometoda EDTA 200 ul</t>
  </si>
  <si>
    <t>część nr 5</t>
  </si>
  <si>
    <t xml:space="preserve">Test do przeprowadzania badania odpływu wód płodowych ( wymazówka nasączona - Idykator - nitrazyna o barwie żółtej ) </t>
  </si>
  <si>
    <t>część nr 6</t>
  </si>
  <si>
    <t>Asortyment kompatybilny z posiadanym przez szpital aparatem AQT 90</t>
  </si>
  <si>
    <t xml:space="preserve">Troponin T Test Kit . </t>
  </si>
  <si>
    <t xml:space="preserve">10 kaset +kalibrator </t>
  </si>
  <si>
    <t xml:space="preserve">CRP Test Kit . </t>
  </si>
  <si>
    <t>3.</t>
  </si>
  <si>
    <t>D-Dimer Test Kit .</t>
  </si>
  <si>
    <t>4.</t>
  </si>
  <si>
    <t>Reagent Pack</t>
  </si>
  <si>
    <t>5.</t>
  </si>
  <si>
    <t xml:space="preserve">Thermal Paper .Opakowanie 8 rolek. </t>
  </si>
  <si>
    <t>op.</t>
  </si>
  <si>
    <t>6.</t>
  </si>
  <si>
    <t>LQC CRP 1 . Opakowanie 6 ampułek .</t>
  </si>
  <si>
    <t>7.</t>
  </si>
  <si>
    <t>LQC CRP 2. Opakowanie 6 ampułek .</t>
  </si>
  <si>
    <t>8.</t>
  </si>
  <si>
    <t>LQC TnT Check 1 . Opakowanie 6 ampułek.</t>
  </si>
  <si>
    <t>9.</t>
  </si>
  <si>
    <t>LQC TnT Check 2. Opakowanie 6 ampułek.</t>
  </si>
  <si>
    <t>10.</t>
  </si>
  <si>
    <t>LQC TnT Check 3. Opakowanie 6 ampułek.</t>
  </si>
  <si>
    <t>11.</t>
  </si>
  <si>
    <t>LQC D- dimer check 1.Poziom 1. Opakowanie 6 ampułek.</t>
  </si>
  <si>
    <t>12.</t>
  </si>
  <si>
    <t>LQC D- dimer check 1.Poziom 2. Opakowanie 6 ampułek.</t>
  </si>
  <si>
    <t>13.</t>
  </si>
  <si>
    <t>Cleaning solutions. Opakowanie 6 ampułek.</t>
  </si>
  <si>
    <t>14.</t>
  </si>
  <si>
    <t xml:space="preserve">Blank catrige. </t>
  </si>
  <si>
    <t>część nr 7</t>
  </si>
  <si>
    <t>Ilosć</t>
  </si>
  <si>
    <t xml:space="preserve">Asortyment kompatybilny z posiadanym przez szpital aparatem ABL 837 FLEX </t>
  </si>
  <si>
    <t>Płyn czyszczący - opakowanie 6 butelek</t>
  </si>
  <si>
    <t xml:space="preserve">Płyn kalibracyjny 1 - opakowanie 6 butelek </t>
  </si>
  <si>
    <t xml:space="preserve">Płyn kalibracyjny 2 - opakowanie 6 butelek </t>
  </si>
  <si>
    <t xml:space="preserve">Płyn płuczący - butelka </t>
  </si>
  <si>
    <t xml:space="preserve">Płyn odbiałczający - butelka </t>
  </si>
  <si>
    <t xml:space="preserve">Kalibrator hemoglobiny - opakowanie 4 ampułki </t>
  </si>
  <si>
    <t xml:space="preserve">Pojemnik ściekowy - butelka </t>
  </si>
  <si>
    <t xml:space="preserve">Membrana referencyjna - opakowanie 4 sztuki </t>
  </si>
  <si>
    <t>Membrana p02- opakowanie 4 sztuki</t>
  </si>
  <si>
    <t>Membrana pC02- opakowanie 4 sztuki</t>
  </si>
  <si>
    <t>Membrana K - opakowanie 4 sztuki</t>
  </si>
  <si>
    <t xml:space="preserve">op. </t>
  </si>
  <si>
    <t>Membrana Na - opakowanie 4 sztuki</t>
  </si>
  <si>
    <t xml:space="preserve">Membrana Ca - opakowanie 4 sztuki </t>
  </si>
  <si>
    <t>Membrana Cl - opakowanie 4 sztuki</t>
  </si>
  <si>
    <t>15.</t>
  </si>
  <si>
    <t>Membrana Glukoza  - opakowanie 4 sztuki</t>
  </si>
  <si>
    <t>16.</t>
  </si>
  <si>
    <t>Membrana Mleczany - opakowanie 4 sztuki</t>
  </si>
  <si>
    <t>17.</t>
  </si>
  <si>
    <t>Membrana Kreatynina - opakowanie 2 kpl.</t>
  </si>
  <si>
    <t>18.</t>
  </si>
  <si>
    <t xml:space="preserve">Gaz kalibracyjny 1 </t>
  </si>
  <si>
    <t>szt,</t>
  </si>
  <si>
    <t>19.</t>
  </si>
  <si>
    <t>Gaz kalibracyjny 2</t>
  </si>
  <si>
    <t>20.</t>
  </si>
  <si>
    <t xml:space="preserve">Papier termiczny - opakowanie 8 rolek </t>
  </si>
  <si>
    <t>21.</t>
  </si>
  <si>
    <t xml:space="preserve">Wlot próbki </t>
  </si>
  <si>
    <t>22.</t>
  </si>
  <si>
    <t xml:space="preserve">Kontrola jakości 6+,Poziom 1 - opakowanie 30 ampułek </t>
  </si>
  <si>
    <t>23.</t>
  </si>
  <si>
    <t xml:space="preserve">Kontrola jakości 6+,Poziom 2 - opakowanie 30 ampułek </t>
  </si>
  <si>
    <t>24.</t>
  </si>
  <si>
    <t xml:space="preserve">Kontrola jakości 6+,Poziom 3 - opakowanie 30 ampułek </t>
  </si>
  <si>
    <t>25.</t>
  </si>
  <si>
    <t xml:space="preserve">Kontrola jakości 6+,Poziom 4 - opakowanie 30 ampułek </t>
  </si>
  <si>
    <t>część nr 8</t>
  </si>
  <si>
    <t>HEMOSTATYCZNY ROZTWÓR AŁUNOWY MEYERA DO MIKROSKOPII (A'500 ML) skład: C.1.75290 (HEMATOKSYLINA); AI2(SO4)3 x 18H2O; C6H8O7 X H20</t>
  </si>
  <si>
    <t>OP.</t>
  </si>
  <si>
    <t>ALPA-ZESTAW DO OZNACZANIA FOSFATAZY ALKALICZNEJ W GRANULOCYTACH (1 OP.- 12 BARWIEŃ)</t>
  </si>
  <si>
    <t>OLEJEK IMERSYJNY (A'500) KOLOR BEZBARWNY-DO JASNOŻÓŁTY, LEPKOŚĆ - 100-120 MpA*S, ZAPACH NEUTRALNY</t>
  </si>
  <si>
    <t>ESTERASE-ZESTAW DO OZNACZANIA ESTERAZY ALFANAFTYLOOCTANOWEJ W LEUKOCYTACH (1 OP.- 12 BARWIEŃ)</t>
  </si>
  <si>
    <t>PAS-ZESTAW DO OZNACZANIA GLIKOGENU(1 OP.- 12 BARWIEŃ)</t>
  </si>
  <si>
    <t>ODCZYNNIK SCHIFFA DO ELEKTROFOREZY (A'500 ML) DO MIKROSKOPII</t>
  </si>
  <si>
    <t>POX-ZESTAW DO OZNACZANIA PEROKSYDAZY W GRANULOCYTACH (1 OP. 12 BARWIEŃ)</t>
  </si>
  <si>
    <t>PAPIERKI WSKAŹNIKOWE PH-WSKAŹNIK SPECJALNY PH 0-2,5 (A'100 SZT.)</t>
  </si>
  <si>
    <t>PAPIERKI WSKAŹNIKOWE PH-WSKAŹNIK SPECJALNY PH 2-9 (A'100 SZT.)</t>
  </si>
  <si>
    <t>ZESTAW DO OZNACZANIA SKŁADU CHEMICZNEGO KAMIENI MOCZOWYCH</t>
  </si>
  <si>
    <t>ALKOHOL ETYLOWY 99,8% CZ.D.A. (A'0,5 L)</t>
  </si>
  <si>
    <t>LITR</t>
  </si>
  <si>
    <t>ALKOHOL ETYLOWY 96% CZ.D.A. (A'0,5 L)</t>
  </si>
  <si>
    <t>SODU SIARCZAN BEZWODNY CZ.D.A. (A'1 KG)</t>
  </si>
  <si>
    <t>KG</t>
  </si>
  <si>
    <t>SODU FOSFORAN II-ZASADOWY 12-WODNY CZ.D.A. (A'250 G)</t>
  </si>
  <si>
    <t>SODU WĘGLOWODORAN CZ.D.A. (A'100 G)</t>
  </si>
  <si>
    <t>FORMALDEHYD 40% CZ.D.A. (A'1 L)</t>
  </si>
  <si>
    <t>FOSFORAN POTASU JEDNOZASADOWY CZ.D.A. (A'1 KG)</t>
  </si>
  <si>
    <t>LODOWATY KWAS OCTOWY CZ.D.A. (A'1 L)</t>
  </si>
  <si>
    <t>26.</t>
  </si>
  <si>
    <t>CHLORALU WODZIAN cz.d.a</t>
  </si>
  <si>
    <t>27.</t>
  </si>
  <si>
    <t xml:space="preserve">EOZYNA ŻOŁTAWA ROZPUSZCZALNA W WODZIE </t>
  </si>
  <si>
    <t>OP-100 G</t>
  </si>
  <si>
    <t>28.</t>
  </si>
  <si>
    <t>FORMALINA 40 %</t>
  </si>
  <si>
    <t>OP-5 L</t>
  </si>
  <si>
    <t>29.</t>
  </si>
  <si>
    <t>GLINOWO-POTASOWY SIARCZAN CZ.D.A</t>
  </si>
  <si>
    <t>30.</t>
  </si>
  <si>
    <t xml:space="preserve">HEMATOKSYLINA </t>
  </si>
  <si>
    <t>OP.-100 G</t>
  </si>
  <si>
    <t>KSYLEN-MIESZANINA IZOMERÓW ASC. OPOW. FP VI CZ.D.A</t>
  </si>
  <si>
    <t>DI-SODU WODOFOSFORAN BEZWODNY CZ.D.A</t>
  </si>
  <si>
    <t>SODU DIWODOROFOSFORAN 1 X HYDRAT CZ.D.A</t>
  </si>
  <si>
    <t>ENTELLAN - MEDIUM DO PRZYKRYWANIA SZKIEŁEK HISTOPATOLOGICZNYCH</t>
  </si>
  <si>
    <t>op.- 0,5 litr</t>
  </si>
  <si>
    <t xml:space="preserve">ALKOHOL ETYLOWY 70%  ( a 0,5 LITRA)    </t>
  </si>
  <si>
    <t>część nr 9</t>
  </si>
  <si>
    <t>Ilość razem</t>
  </si>
  <si>
    <t xml:space="preserve">ZESTAW DO OZNACZANIA METANEFRYN * 40 OZNACZEŃ </t>
  </si>
  <si>
    <t xml:space="preserve">ZESTAW DO OZNACZANIA 17-HYDROKSYKORTYKOSTEROIDÓW * 40 OZNACZEŃ </t>
  </si>
  <si>
    <t xml:space="preserve">ZESTAW DO OZNACZANIA KWASU WANILINOMIGDAŁOWEGO * 20 OZNACZEŃ </t>
  </si>
  <si>
    <t>MOCZ KONTROLNY-METANEFRYNY, 17OHCS,17KS,VMA ( 10*20 ML )</t>
  </si>
  <si>
    <t xml:space="preserve">ZESTAW DO OZNACZANIA 17-KETOSTERYDÓW * 40 OZNACZEŃ </t>
  </si>
  <si>
    <t>TIBC (1 OP. = 50 TESTÓW)</t>
  </si>
  <si>
    <t>ZESTAW DO OZNACZANIA KRWI UTAJONEJ W KALE, BEZ DIETY, KASETKA + BUFOR, CZUŁOŚĆ 40 ng/ml</t>
  </si>
  <si>
    <t>SZT.</t>
  </si>
  <si>
    <t xml:space="preserve">VDRL SZYBKI JEDNOETAPOWY TEST KASETKOWY DO WYKRYWANIA SYFILIS. KASETKI O WYSOKIEJ CZUŁOŚCI SWOISTOŚCI, ULTRACZUŁE, WYKRYWAJĄCE PRZECIWCIAŁA W KLASE IGA, IGG I IGM  DLA TREPONEMA P. W SUROWICY LUB W OSOCZU (1 OP. 20 TESÓW). ODDZIELNIE DOŁĄCZONE KONTROLE PŁYNNE - DODATNIA I UJEMNA, DO WYKONYWANIA KONTROLI WAWNĄTRZLABORATORYJNEJ.lub  jednoetapowy test kasetkowy do wykrywania przeciwciał IgM i IgG dla Treponem Palidium w krwi pełnej/surowicy/osoczu, gdzie płytki testowe posiadają wbudowaną kontrolę jakości wykonania . </t>
  </si>
  <si>
    <t>część nr 10</t>
  </si>
  <si>
    <t xml:space="preserve">NARKOTYKI W MOCZU AMFETAMINA TEST KASETKOWY </t>
  </si>
  <si>
    <t xml:space="preserve">NARKOTYKI W MOCZU KOKAINA TEST KASETKOWY </t>
  </si>
  <si>
    <t xml:space="preserve">NARKOTYKI W MOCZU BENZODIAZEPINA TEST KASETKOWY </t>
  </si>
  <si>
    <t xml:space="preserve">NARKOTYKI W MOCZU MORFINA TEST KASETKOWY </t>
  </si>
  <si>
    <t xml:space="preserve">NARKOTYKI W MOCZU THC-TEST KASETKOWY </t>
  </si>
  <si>
    <t>część nr 11</t>
  </si>
  <si>
    <t>WAALER RF LATEX (100 TESTÓW)</t>
  </si>
  <si>
    <r>
      <t xml:space="preserve">SLE LATEX </t>
    </r>
    <r>
      <rPr>
        <sz val="9"/>
        <rFont val="Arial"/>
        <family val="2"/>
      </rPr>
      <t xml:space="preserve">DO OZNACZANIA PRZECIWCIAŁ PRZECIWJADROWYCH W TOCZNIU UKŁADOWYM ( 1 OP A 50 TESTÓW ) </t>
    </r>
  </si>
  <si>
    <t>część nr 12</t>
  </si>
  <si>
    <t>ANTYGEN KRĘTKOWY (1 APM. - 2 ML)</t>
  </si>
  <si>
    <t>AMP.</t>
  </si>
  <si>
    <t>ULTRASONAT (1 AMP. - 1 ML)</t>
  </si>
  <si>
    <t xml:space="preserve">SUROWICA ZNAKOWANA </t>
  </si>
  <si>
    <t>część nr 13</t>
  </si>
  <si>
    <t xml:space="preserve">Ilość </t>
  </si>
  <si>
    <t>ODCZYNNIK - BARWNIK MAY GRUNWALDA (BUT. PO 100 ML)</t>
  </si>
  <si>
    <t>ODCZYNNIK - BARWNIK GIEMSY (BUT. PO 100 ML)</t>
  </si>
  <si>
    <t>ODCZYNNIK PANDY'EGO (1 OP. 100 ML) PRZEJRZYSTY, BEZBARWNY</t>
  </si>
  <si>
    <t>ODCZYNNIK NONNE-APELTA (1 OP. 100 ML) PRZEJRZYSTY, BEZBARWNY</t>
  </si>
  <si>
    <t>część nr 14</t>
  </si>
  <si>
    <t>KAPILARY HEPARYNIZOWANE HEPARYNĄ LITOWĄ TYP CORNING 168,DŁ.125 MM, ŚREDNICA ZEWNETRZNA 1,5-1,65 MM, POLEMNOŚĆ 80-100 UL.</t>
  </si>
  <si>
    <t>MIESZALNIKI METALOWE DO KAPILARÓW HEPARYNIZOWANYCH TYP CORNING 168.</t>
  </si>
  <si>
    <t>Zamawiajacy wymaga kompatybilności z aparatem Corning 248 i Rapidlab 348.</t>
  </si>
  <si>
    <t>część nr 15</t>
  </si>
  <si>
    <t>opis produktu oferowanego (należy odnieśc się do każdego parametru wskazanego w opisie przedmiotu zamówienia , okres przydatności do użycia po otwarciu</t>
  </si>
  <si>
    <t>MATERIAŁY ZUŻYWALNE DO ANALIZATORA RAPIDLAB 348</t>
  </si>
  <si>
    <t>ZESTAW BUFORÓW 6, 8/7, 3 (4 ZESTAWY = 1 OP.)</t>
  </si>
  <si>
    <t>ZESTAW DO PŁUKANIA (4BUT. + 4 ZESTAWY ODBIAŁ./KOND.)</t>
  </si>
  <si>
    <t>ZESTAW WĘŻYKÓW I POMPEK</t>
  </si>
  <si>
    <t>ELEKTRODA pCO2</t>
  </si>
  <si>
    <t>ELEKTRODA pO2</t>
  </si>
  <si>
    <t>ELEKTRODA pH</t>
  </si>
  <si>
    <t>ELEKTRODA REFERENCYJNA + ROZTWÓR KCL DO NAPEŁNIANIA ELEKTRODY</t>
  </si>
  <si>
    <t>ROZTWÓR KCL DO NAPEŁNIANIA ELEKTRODY REFERENCYJNEJ (4 SZT.W OPAKOWANIU)</t>
  </si>
  <si>
    <t>ROZTWÓR DO NAPEŁNIANIA ELEKTRODY pH (3 SZT. W OPAKOWANIU)</t>
  </si>
  <si>
    <t>ZESTAW POJEMNIKÓW Z GAZAMI (CAL, SLOPE)</t>
  </si>
  <si>
    <t xml:space="preserve">1. Zamawiający wymaga zaoferowania odczynników niewymagających dodatkowej walidacji na aparacie Rapidlab 348.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2. Wielkość opakowania powinna uwzględniać średniomiesięczne zużycie odczynnika i wynikający z tego temin ważności po otwarciu.   Zamawiajacy wymaga asortymentu z częśći 15 i 16    pochodzącego od jednego producenta. </t>
  </si>
  <si>
    <t>część nr 16</t>
  </si>
  <si>
    <r>
      <t>opis produktu oferowanego (należy odnieśc się do każdego parametru wskazanego w opisie przedmiotu zamówienia ,</t>
    </r>
    <r>
      <rPr>
        <b/>
        <sz val="10"/>
        <color indexed="18"/>
        <rFont val="Arial CE"/>
        <family val="2"/>
      </rPr>
      <t xml:space="preserve"> okres przydatności do użycia po otwarciu </t>
    </r>
  </si>
  <si>
    <t>MATERIAŁY ZUŻYWALNE DO ANALIZATORA CORNING 248</t>
  </si>
  <si>
    <t xml:space="preserve">PŁYN WASH AND CD (4 BUT. = 1 OP.) </t>
  </si>
  <si>
    <t>BUFFET PACK (6,8/ 7, 3)</t>
  </si>
  <si>
    <t xml:space="preserve">ZESTAW WĘŻYKÓW, POMPEK, PRÓBEK I ODCZYNNIKÓW </t>
  </si>
  <si>
    <t>ROZTWÓR KCL DO NAPEŁNIANIA ELEKTRODY REFERENCYJNEJ (4 SZT. W OPAKOWANIU)</t>
  </si>
  <si>
    <t xml:space="preserve">Zamawiający  wymaga zaoferowania odczynników niewymagających dodatkowej walidacji na aparacie Model 248.                                                                                                                                                                  2. Zamawiający  wymaga zaoferowania elektrod producenta analizatorów zgodnych z instrukcją obsługi analizatora z minimalną gwarancją:
elektroda pCO2- gwarancja min. 9 miesięcy
elektroda pO2- gwarancja min. 12 miesięcy
elektroda pH- gwarancja min. 15 miesięcy 
elektroda referencyjna - gwarancja min. 24 miesiące (na elem. wew.) 
</t>
  </si>
  <si>
    <t>część nr 17</t>
  </si>
  <si>
    <t>OP</t>
  </si>
  <si>
    <t>część nr 18</t>
  </si>
  <si>
    <t>ilość</t>
  </si>
  <si>
    <t xml:space="preserve">Adapter luer z zaworkiem 
</t>
  </si>
  <si>
    <r>
      <t xml:space="preserve">Przyrząd do długotrwałego aspirowania cytostatyków , ostry kolec ( osłonięty nasadką z tworzywa sztucznego zaezpieczjacą kolec przed skażeniem podczas otwierania opakowania) , </t>
    </r>
    <r>
      <rPr>
        <sz val="10"/>
        <rFont val="Arial"/>
        <family val="2"/>
      </rPr>
      <t>filtr o dużej powierzchni przeciwbakteryjny 0,2 um , filtr o dużej powierzchni cząsteczkowy 5 um , filtr zatrzymujący aerozole , port posiadający końcówkę luer-lock , samozamykający sie korek portu ( czerwony) osłaniający całkowicie port , chroniąc przed przypadkową kontaminacją , obsługiwany jedną ręką.</t>
    </r>
  </si>
  <si>
    <t xml:space="preserve">Uchwyt jednorazowego użytku, z zabezpieczeniem igły po pobraniu . Dopuszcza się uchwyt bez osłonki jeśli wykonawca w punkcie 13. Zaproponuje igły systemowe wraz z osłonką zabezpieczjącą po pobraniu . 
</t>
  </si>
  <si>
    <t xml:space="preserve">Probówka osocze 4 ml , heparyna litowa 
</t>
  </si>
  <si>
    <t xml:space="preserve">Probówka osocze 5,5 -6 ml, heparyna litowa 
</t>
  </si>
  <si>
    <t xml:space="preserve">Bezpieczna Igła motylkowa systemowa 19 mm 8/10 z drenem 17-30 cm ze zintegrowaną osłonką zabezpieczającą igłę po pobraniu 
</t>
  </si>
  <si>
    <t xml:space="preserve">Igła  7/10 :8/10 : 9/10 x 38 mm dwuostrzowa. Dopuszcza się igły w rozmiarze o długości ostrza około 32 mm  w rozmiarach 0,8 i 0,7 ( bez 0,9)  z  zinegrowanym zabezpieczeniem po pobraniu , jeśli w punkcie 2. Wykonawca oferuje uchwyt bez takiego zabezpieczenia. 
</t>
  </si>
  <si>
    <t xml:space="preserve">Probówka OB 1,2 - 2 ml - kompatybilne z oferowanym analizatorem OB.
</t>
  </si>
  <si>
    <t>miesiąc</t>
  </si>
  <si>
    <t>część nr 19</t>
  </si>
  <si>
    <t xml:space="preserve">producent, klasa medyczna- jeżeli dotyczy ,  nr katalogowy, nazwa handlowa (tożsama z nazwą która będzie widniała na fakturze </t>
  </si>
  <si>
    <t xml:space="preserve">Plastikowa wymazówka bakteriologiczna z podłożem transportowym 
</t>
  </si>
  <si>
    <t xml:space="preserve">Pojemnik z PP na mocz , z podziałką , polem do opisu i zakrętką , sterylny . Pojemność 120 - 150 ml . Pakowany indywidualnie .
</t>
  </si>
  <si>
    <t xml:space="preserve">Pojemnik z PP na kał , z zakrętką i łopatką średnica 25-30x80-90 mm
</t>
  </si>
  <si>
    <t xml:space="preserve">Łopatka drewniana do języka jednorazowego użytku 1 op - 100 sztuk. Łopatki niesterylne . 
</t>
  </si>
  <si>
    <t>część nr 20</t>
  </si>
  <si>
    <t xml:space="preserve">Probówki o pojemności 4ml -  5 ml  , wymiar 12x75 mm, okrągłodenne z PS
</t>
  </si>
  <si>
    <t xml:space="preserve">Korki do próbówek plastikowych, biało o średnicy 12 mm
</t>
  </si>
  <si>
    <t xml:space="preserve">Próbówka plastikowa okrągłodenna o pojemności 7 - 8 ml  ml z PS
</t>
  </si>
  <si>
    <t xml:space="preserve">Pipeta Pasteura 150 mm, szklana
</t>
  </si>
  <si>
    <t xml:space="preserve">Ssawki gumowe do szklanych pipet Pasteura
</t>
  </si>
  <si>
    <t xml:space="preserve">Końcówka do pipet niebieska typu Eppendorf do 1000 mikrolitrów
</t>
  </si>
  <si>
    <t xml:space="preserve">Końcówka do pipet żółta typu Eppendorf do 200 mikrolitrów
</t>
  </si>
  <si>
    <t xml:space="preserve">Końcówka do pipet biała typu Epphendorf 1000-5000 mikrolitrów
</t>
  </si>
  <si>
    <t xml:space="preserve">Końcówka do pipet Eppendorf 0,1-0,5 - 10 mikrolitrów
</t>
  </si>
  <si>
    <t xml:space="preserve">Naczynka do Hitachi 912, poj. 3,0 ml
</t>
  </si>
  <si>
    <t xml:space="preserve">Próbówki polistyrenowe lub polipropylenowe typ Eppendorf (poj. 1,5 ml z dnem stożkowym, bezbarwne) opakowanie 500 szt . (Zamawiający dopuszcza opakowania  a 1000 szt. z dokładnym wyliczeniem wymaganej ilości )
</t>
  </si>
  <si>
    <t>op. 500 szt.</t>
  </si>
  <si>
    <t xml:space="preserve">Pipety pasterowskie plastikowe o pojemności 3,0 ml 
</t>
  </si>
  <si>
    <t xml:space="preserve">Próbówki plastikowe o pojemnosci 10 ml , średnia 16 mm , dł 100-106 mm , stożkowa z podziałką . Z PS lub PP
</t>
  </si>
  <si>
    <t>część nr 21</t>
  </si>
  <si>
    <t>Szkieĺka nakrywkowe 24x24 mm</t>
  </si>
  <si>
    <t>część nr 22</t>
  </si>
  <si>
    <t>część nr 23</t>
  </si>
  <si>
    <t>część nr 24</t>
  </si>
  <si>
    <t xml:space="preserve">producent, klasa medyczna- jeżeli dotyczy , nr katalogowy, nazwa handlowa (tożsama z nazwą która będzie widniała na fakturze </t>
  </si>
  <si>
    <t>Pęseta plastikowa, jednorazowa, sterylna, pakowana oddzielnie .</t>
  </si>
  <si>
    <t>część nr 25</t>
  </si>
  <si>
    <t>Pipeta automatyczna , zmiennopojemnościowa od 100 do 1000 ul</t>
  </si>
  <si>
    <t>+</t>
  </si>
  <si>
    <t>Pipeta automatyczna , zmiennopojemnościowa od 10 do 100 ul</t>
  </si>
  <si>
    <t>Pipeta automatyczna , stałopojemnościowa   1000 ul</t>
  </si>
  <si>
    <t>część nr 26</t>
  </si>
  <si>
    <t>Nadtlenek wodoru , roztwór 35 % CZDA , do dekontaminacji pomieszczeń , kompatybilny z urzadzeniem Bioquell. Zawartość: min. 35 % pozostałości po odparowaniu max. 0,005% siarczany( SO4) max. 0,0005%, metale ciężkie ( Pb ) /max. 0,00002% , chlorki (Cl ) /max. 0,0005% ,fosforany (PO4)/MAX.0,0005%,Żelazo (Fe)/max.0,0002% ,azot całkowity/max.0,005% ,arsen(As)/max.0,00005%, /gęstość ( 18st.C) ok. 1,13g/cm3 . Opakowanie nie większe niż 5 litrów.</t>
  </si>
  <si>
    <t>część nr 27</t>
  </si>
  <si>
    <t xml:space="preserve">PBS 5L PŁYN </t>
  </si>
  <si>
    <t>część nr 28</t>
  </si>
  <si>
    <t xml:space="preserve">Odczynniki monoklonalne do oznaczania grup krwi </t>
  </si>
  <si>
    <t xml:space="preserve">Aglutynacja powinna pojawić się po 10 sek i po 3 min. osiągnąć nasilenie od 3+ do 4+, miano przeciwciał odczynników monoklonalnych anty-A metodą probówkową z krwinkami A1 powinna wynosić od 128-512,  odczynniki powinny posiadać kartę charakterystyki oraz spełniać kryteria potwierdzone świadectwem kontroli jakości </t>
  </si>
  <si>
    <t>Zest. (10 but.x10ml)</t>
  </si>
  <si>
    <t>Aglutynacja powinna pojawić się po 10 sek i po 3 min. osiągnąć nasilenie od 3+ do 4+,  miano przeciwciał odczynników monoklonalnych anty-B metodą probówkową z krwinkami B powinno wynosić od 128-256, odczynniki powinny posiadać kartę charakterystyki oraz spełniać kryteria potwierdzone świadectwem kontroli jakości</t>
  </si>
  <si>
    <t xml:space="preserve">Aglutynacja powinna pojawić się po 10 sek i po 3 min. osiągnąć nasilenie od 3+ do 4+, miano przeciwciał odczynników monoklonalnych anty-A metodą probówkową z krwinkami A1 powinna wynosić od 128-256,  odczynniki powinny posiadać kartę charakterystyki oraz spełniać kryteria potwierdzone świadectwem kontroli jakości . Klon inny niż w pierwszej serii </t>
  </si>
  <si>
    <r>
      <t>Aglutynacja powinna pojawić się po 10 sek i po 3 min. osiągnąć nasilenie od 3+ do 4+,  miano przeciwciał odczynników monoklonalnych anty-B metodą probówkową z krwinkami B powinno wynosić od 128-512,odczynniki powinny posiadać kartę charakterystyki oraz spełniać kryteria potwierdzone świadectwem kontroli jakości. Klon inny niż w serii I .</t>
    </r>
    <r>
      <rPr>
        <sz val="9"/>
        <color indexed="10"/>
        <rFont val="Arial"/>
        <family val="2"/>
      </rPr>
      <t xml:space="preserve"> </t>
    </r>
  </si>
  <si>
    <t>Odczynnik anty-D nie wykrywający kategorii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Anty D RUM powinno wynosić od 64 – 256.odczynniki powinny posiadać kartę charakterystyki oraz spełniać kryteria potwierdzone świadectwem kontroli jakości</t>
  </si>
  <si>
    <t xml:space="preserve">Odczynnik wykrywający kategorię D VI, aglutynacja metodą szkiełkową powinna się pojawić po 2 min inkubacji w temp. pokojowej, aglutynacja powinna osiągnąć nasilenie od 3+ do 4+. Aglutynacja metodą probówkową powinna pojawić się po 1min. inkubacji w temp. pokojowej i wirowaniu lub bezpośrednio po dodaniu odczynnika i wirowaniu próbki. Miano metodą probówkową odczynnika monoklonalnego BLEND lub  MS 201 powinno wynosić od 64 -256. odczynniki powinny posiadać kartę charakterystyki oraz spełniać kryteria potwierdzone świadectwem kontroli jakości. </t>
  </si>
  <si>
    <t xml:space="preserve">Standar.  krwinki wzorcowe 10%  do układu AB0 (gotowe do użytku)- badanie metodą szkiełkową .zestaw - 3x4 ml </t>
  </si>
  <si>
    <t>zest.</t>
  </si>
  <si>
    <t xml:space="preserve">Dolichotest </t>
  </si>
  <si>
    <t>zest. (2 but.x2ml)</t>
  </si>
  <si>
    <t xml:space="preserve">Jednorazowe przezroczyste płytki plastikowe do oznaczania grup krwi z 5 wgłębieniami a 100 sztuk </t>
  </si>
  <si>
    <r>
      <t xml:space="preserve">W zakresie pozycji  1-8 do każdej serii należy dołączyć świadectwo kontroli oraz kartę charakterystyki. </t>
    </r>
    <r>
      <rPr>
        <sz val="10"/>
        <rFont val="Arial"/>
        <family val="2"/>
      </rPr>
      <t xml:space="preserve">Termin ważności odczynników zgodnie zrekomendacją producenta . </t>
    </r>
  </si>
  <si>
    <t>część nr 29</t>
  </si>
  <si>
    <t xml:space="preserve">Ilości </t>
  </si>
  <si>
    <t>MEDIUM DO ZAMRAŻANIA TKANEK W KRIOSTACIE poj. 100 - 120 ml.</t>
  </si>
  <si>
    <t>SZT,</t>
  </si>
  <si>
    <t>KWAS SOLNY 0,5% do barwienia pappanicolau</t>
  </si>
  <si>
    <t>część nr 30</t>
  </si>
  <si>
    <t xml:space="preserve">op-0,5 L </t>
  </si>
  <si>
    <t>część nr 31</t>
  </si>
  <si>
    <t>część nr 32</t>
  </si>
  <si>
    <t xml:space="preserve">Szybki odwapniacz do trepanobiopsji oparty na kwasie chlorowodorowym i mrówkowym z korektorem kwasowości; działający na wszystkie zmineralizowane tkanki:zwarte kości, trepanobiopsje, stwardnienia lub zwapnienia zawarte w tkance mięśniowej. Czas utrwalania 4-8 godzin dla tkanek &lt; 5 mm grubości. Produkt dla diagnostyki in vitro, gotowy do użycia. op a 2,5 L </t>
  </si>
  <si>
    <t>część nr 33</t>
  </si>
  <si>
    <t xml:space="preserve">Zestaw odczynników do wykonania około 100 oznaczeń . Zestaw ma zawierać: roztwór Oil Red O 100 ml , roztwór hematoksyliny 100 ml .Zastosowanie : wykrywanie lipidów w zamrożonych wycinkach histologicznych . </t>
  </si>
  <si>
    <t>n</t>
  </si>
  <si>
    <t xml:space="preserve">Azan trichrom- zwstaw do wykrywania tkanki łacznej w wycinkach histopatologicznych  Zestaw odczynników do wykonania około 100 oznaczeń </t>
  </si>
  <si>
    <t xml:space="preserve">Impregnacja srebrem - zestaw do barwienia włókien siateczki wewnątrzplazmatycznej  w tkance łącznej Zestaw odczynników do wykonania około 100 oznaczeń </t>
  </si>
  <si>
    <t>Periodic Acid Schiff - zestaw odczynników do wykrywania kwaśnych mukopolisacharydów  .Zestaw odczynników do wykonania około 100 oznaczeń</t>
  </si>
  <si>
    <t>Congo Red -zestwa do wykrwyania amyloidu w tkankach . Zestaw odczynników do wykonania około 100 oznaczeń</t>
  </si>
  <si>
    <t>Elastic EVG -zestaw odczynników do wykrywania włókien elastycznych . Zestaw odczynników do wykonania około 100 oznaczeń</t>
  </si>
  <si>
    <t>ZESTAW ODCZYNNIKÓW DO BARWIENIA HISTOCHEMICZNEGO</t>
  </si>
  <si>
    <t>część nr 34</t>
  </si>
  <si>
    <t>część nr 35</t>
  </si>
  <si>
    <t>część nr 36</t>
  </si>
  <si>
    <t xml:space="preserve">Sterylne wymazówki drewniane ( 150x 2,5 lub 2,2 mm ) z wacikiem wiskozowym lub bawełnianym - bez probówek i podłozy , pakowane indywidualnie </t>
  </si>
  <si>
    <t>szt</t>
  </si>
  <si>
    <t>Sterylne ezy z zakończeniem prostym i oczkiem 0,001 ml op. max 20 sztuk</t>
  </si>
  <si>
    <t>Sterylne ezy z zakońzceniem prostym i oczkiem 0,01 ml ( w opakowaniu maksymalnie  20 szt.)</t>
  </si>
  <si>
    <t xml:space="preserve">Probówki 10 ml sterylne , przeźroczyste , 16x 100 mm , z podziałką , z korkiem i nalepką </t>
  </si>
  <si>
    <r>
      <t>Końcówki do pipet typu Gilson 0,1</t>
    </r>
    <r>
      <rPr>
        <strike/>
        <sz val="9"/>
        <rFont val="Arial"/>
        <family val="2"/>
      </rPr>
      <t xml:space="preserve"> </t>
    </r>
    <r>
      <rPr>
        <sz val="9"/>
        <rFont val="Arial"/>
        <family val="2"/>
      </rPr>
      <t>ul -10  ul a 1000 szt.</t>
    </r>
  </si>
  <si>
    <t>część nr 37</t>
  </si>
  <si>
    <t xml:space="preserve">1. </t>
  </si>
  <si>
    <t>część nr 38</t>
  </si>
  <si>
    <t>część nr 39</t>
  </si>
  <si>
    <t xml:space="preserve">Kaseta czujników na 300 oznaczeń ( BG,LYT,MET,OXI + QC ) do ABL90 FLEX PLUS   </t>
  </si>
  <si>
    <t>kaseta</t>
  </si>
  <si>
    <t xml:space="preserve">Plastikowe kapilary o objętości 45 mikrolitrów  do ABL90 FLEX PLUS   </t>
  </si>
  <si>
    <t xml:space="preserve">sztuka </t>
  </si>
  <si>
    <t xml:space="preserve">THERMAL PAPER (op 8 rolek ) do ABL90 FLEX PLUS   </t>
  </si>
  <si>
    <t xml:space="preserve">GAS   KALIBRACYJNY  do  TCM5                   </t>
  </si>
  <si>
    <t xml:space="preserve">ZESTAW ODCZYNNIKÓW NA 680 DZIAŁAŃ do ABL90 FLEX PLUS                                                                                                                                                                                                                                                                                </t>
  </si>
  <si>
    <t xml:space="preserve">zestaw  </t>
  </si>
  <si>
    <t xml:space="preserve">zestaw menbran z elektrolitem do aparatu TCM5 do sensora 84 (12 szt)   </t>
  </si>
  <si>
    <t>WYROBY KOMPATYBILNE Z APARATEM ABL90FLEX PLUS oraz TCM5</t>
  </si>
  <si>
    <t>część nr 40</t>
  </si>
  <si>
    <t>12 panelowy test moczowy  (narkotyki, dopalacze ) (OPI/MDMA/MTD/BZO/APT/MET/K2/FYL/THC/BUP/MEP/CAT/)</t>
  </si>
  <si>
    <t>część nr 41</t>
  </si>
  <si>
    <t>KARTY GRUPY KRWI KOMPATYBILNE Z DRUKARKĄ EVOLIS ZENIUS</t>
  </si>
  <si>
    <t>CZARNA TAŚMA BARWIACA DO DRUKAREK KART PLASTIKOWYCH KOMPATYBILNE Z DRUKARKĄ EVOLIS ZENIUS</t>
  </si>
  <si>
    <t xml:space="preserve">Zestaw czyszczący podstawowy do drukarki EVOLIS ZENIUS </t>
  </si>
  <si>
    <t>część nr 42</t>
  </si>
  <si>
    <t>część nr 43</t>
  </si>
  <si>
    <t>Kamera TYPU PENTASQUARE z siatką do ilościowej analizy elementów komórkowych w osadzie moczu z PMM  10 miejscowa (op 100  sztuk)</t>
  </si>
  <si>
    <t>część nr 44</t>
  </si>
  <si>
    <t>TERMOMETR LODÓWKOWY zakres tem.-50c do +50c wartość podziałki elementarnej do 0,5c</t>
  </si>
  <si>
    <t xml:space="preserve">TERMOMETR LABORATORYJNY RURKOWY zakres tem.-50c do +50c wartość podziałki elementarnej do 0,5c, świadectwo wzorcowania </t>
  </si>
  <si>
    <t xml:space="preserve">STATYW Z DRUTU NA 20 PROBÓWEK pokryty tworzywem </t>
  </si>
  <si>
    <t>0.00</t>
  </si>
  <si>
    <t xml:space="preserve">WZÓR FORMULARZA CENOWEGO - DZPZ/7UEPN/2020 </t>
  </si>
  <si>
    <t>Mikrometoda surowica żel  200 ul - 250ul</t>
  </si>
  <si>
    <t xml:space="preserve">TPHA ZESTAW: TEST HEMOGLUTYNACJI POSREDNIEJ UMOŻLIWIAJĄCY OZNACZENIE ILOŚCIOWE I JAKOŚCIOWE SWOISTYCH PRZECIWCIAŁ PRZECIW KRĘTKOM BLADYM, (CZUŁOŚĆ TESTU 99,5% - 100%, SWOISTOŚĆ TESTU100%), KONTROLA DODATNIA I UJEMNA OP. a 100 sztuk </t>
  </si>
  <si>
    <r>
      <t>ZESTAW DO OZNACZANIA</t>
    </r>
    <r>
      <rPr>
        <sz val="9"/>
        <rFont val="Arial"/>
        <family val="2"/>
      </rPr>
      <t xml:space="preserve">  ANTYGENU LAMBLII W KALE - GIARDIA LAMBLIA-TEST KASETKOWY W KALE (ODCZYT PO 10 MIN.) (1 OP. - 20 TESTÓW Zamawiajacy dopuszcza  op a 10 testów z dokładnym przeliczeniem  wymaganej ilości )</t>
    </r>
  </si>
  <si>
    <t xml:space="preserve">ZATYCZKI PLASTIKOWE lub gumowe DO KAPILARÓW </t>
  </si>
  <si>
    <t>PAPIERKI WSKAŹNIKOWE PH-WSKAŹNIK SPECJALNY PH 5,1-7,2 (A'100 SZT.)</t>
  </si>
  <si>
    <t>PAPIERKI WSKAŹNIKOWE PH-WSKAŹNIK SPECJALNY PH 6,2-8,2  lub 6,5-10,0 (A'100 SZT.)</t>
  </si>
  <si>
    <t xml:space="preserve">Probówka 2 ml , fluorek sodu , szczawian potasu  lub heparyna sodowa - pediatryczna 
</t>
  </si>
  <si>
    <t xml:space="preserve">Pojemnik z PP na mocz , podziałką lub bez , z polem do opisu i zakrętką niesterylny . Pojemność 120 - 150 ml 
</t>
  </si>
  <si>
    <t xml:space="preserve">Szpatułka plastikowa lub drewniana  jednorazowa, sterylna
</t>
  </si>
  <si>
    <r>
      <t>ŻYLETKI MIKROTOMOWE</t>
    </r>
    <r>
      <rPr>
        <strike/>
        <sz val="10"/>
        <rFont val="Arial CE"/>
        <family val="2"/>
      </rPr>
      <t xml:space="preserve">  </t>
    </r>
    <r>
      <rPr>
        <sz val="10"/>
        <rFont val="Arial CE"/>
        <family val="2"/>
      </rPr>
      <t xml:space="preserve">  S35 NISKOPROFILOWE OP. A 50 SZTUK  </t>
    </r>
  </si>
  <si>
    <t>Szkiełka podstawowe o wymiarach 76x26, grubość 1 mm, ze szlifowanymi krawędziami i polem do opisu po obu stronach szkiełka, krawędzie ( krawędzie dopuszczenie 90st. ) i narożniki pod kątem 45'. Kompatbilne z aparatem Leica .</t>
  </si>
  <si>
    <r>
      <rPr>
        <sz val="9"/>
        <color indexed="40"/>
        <rFont val="Arial"/>
        <family val="2"/>
      </rPr>
      <t xml:space="preserve"> Ea 36</t>
    </r>
    <r>
      <rPr>
        <sz val="9"/>
        <rFont val="Arial"/>
        <family val="2"/>
      </rPr>
      <t xml:space="preserve"> DO BARWIENIA PAPPANICOLAU</t>
    </r>
  </si>
  <si>
    <t>OG-6  DO BARWIENIA PAPPANICOLAU</t>
  </si>
  <si>
    <t xml:space="preserve"> MEDIUM DO PRZYKRYWANIA SZKIEŁEK HISTOPATOLOGICZNYCH,( medium do użycia w aparacie; na bazie ksylenu 65-70%; lepkość 125-200 CPS 24 st C) lub 450-500 cSt ) </t>
  </si>
  <si>
    <t>Probówki morfologiczne 1,2 ml lub 1 ml z EDTA K3E oraz etykietą na której będzie możliwość oznakowania probówki.</t>
  </si>
  <si>
    <t>Sterylne pałeczki z waciekiem dakronowym lub wiskozowym ( 150x2,5 mm) w probówce transportowej bez podłoża</t>
  </si>
  <si>
    <t xml:space="preserve">Probówki 5 ml , sterylne , przeźroczyste , 12x 92 mm lub 12x86 mm , z podziałka, korkiem i nalepką </t>
  </si>
  <si>
    <t xml:space="preserve">Szkiełka podstawowe o wymiarach 76x25 lub 26 mm , grubość 1 mm, ze szlifowanymi krawędziami i polem do opisu krawędzie ( dopuszczono krawędzie 90 st ) i narożniki pod kątem 45'. Kompatybilne z aparetm Mythicts Cormay </t>
  </si>
  <si>
    <t xml:space="preserve">zestaw pierścieni mocujących wraz z żelem kontaktowym dla noworodków( 60 szt )                                                                                                                                                                                                                                                                                                                                                                                                                                                                                                      </t>
  </si>
  <si>
    <t>część nr 45</t>
  </si>
  <si>
    <t>Zestaw do wykonywania "cell-bloków" składający się z kasetek histopatologicznych oraz  2 odczynników (utrwalającego i żelującego) po 11ml. Skład chemiczny zestawu: odczynniki#1: chlorek wapnia &lt;1%, woda &gt;99%; odczynnik #2: woda 95-99%, formaldehyd&lt;0,1%, sól disodowa &lt;1%, kwas alginowy &lt;1%. Zestaw na 50 testów.</t>
  </si>
  <si>
    <t>zestaw</t>
  </si>
  <si>
    <r>
      <t xml:space="preserve">Dzierżawa Analizatora OB </t>
    </r>
    <r>
      <rPr>
        <sz val="10"/>
        <rFont val="Arial"/>
        <family val="2"/>
      </rPr>
      <t xml:space="preserve">wraz ze statywem do pomiaru manualnego  </t>
    </r>
    <r>
      <rPr>
        <u val="single"/>
        <sz val="10"/>
        <rFont val="Arial"/>
        <family val="2"/>
      </rPr>
      <t xml:space="preserve">- 1 sztuka </t>
    </r>
    <r>
      <rPr>
        <sz val="10"/>
        <rFont val="Arial"/>
        <family val="2"/>
      </rPr>
      <t>.Parametry wymagane : Zakres oznaczeń minimum 140  ( z wartości maksymalnych ) Zamawiajacy dopuszcza zaoferowania aparatu o zakresie oznaczeń do 120 z wymaganym raportem dla wyników OB przekraczające 120 . Wydajność powyzej 30 probówek / na godzinę , pełna automatyzacja procesu badania próbki ( do homogenizacji próbki do wydruku wyniku włącznie ) lub analizator do badania OB bez wbudowanej funkcji mieszania, pod warunkiem dostarczenia w komplecie z maszyną do badania OB. ( w cenie dzierżawy )  zewnętrznego mieszadła , które zapewni pełną homogeniczność badanych próbek .  Analizator wyposazony w wewnętrzny lub zewnętrzny  czytnik kodów paskowych z mozliwoscia wprowadzania automatycznej korekty temperatury otoczenia na sedymentacje erytrocytów do temperatury referencyjnej 18 stopni C. Analizator nie starszy niż 3 lata .</t>
    </r>
  </si>
  <si>
    <t>ilość wpisuje wykonawca</t>
  </si>
  <si>
    <r>
      <t xml:space="preserve">Żyletki mikrotomowe C-35 do kriostatu </t>
    </r>
    <r>
      <rPr>
        <sz val="10"/>
        <color indexed="10"/>
        <rFont val="Arial"/>
        <family val="2"/>
      </rPr>
      <t xml:space="preserve">wykonane ze stali węglowej </t>
    </r>
    <r>
      <rPr>
        <sz val="10"/>
        <rFont val="Arial"/>
        <family val="2"/>
      </rPr>
      <t>(50 nożyków w 1 opakowaniu . Zamawiający dopuszcza opakowania a  20 nożyków w opakowaniu z dokładnym wyliczeniem wymaganej ilości</t>
    </r>
    <r>
      <rPr>
        <sz val="10"/>
        <color indexed="10"/>
        <rFont val="Arial"/>
        <family val="2"/>
      </rPr>
      <t>.</t>
    </r>
  </si>
  <si>
    <r>
      <t>Kąt ostrz poz 1 - 2 - 35 st.</t>
    </r>
    <r>
      <rPr>
        <sz val="10"/>
        <color indexed="10"/>
        <rFont val="Arial"/>
        <family val="2"/>
      </rPr>
      <t>Żyletki z pozycji 1-2 o wymiarach: długość 80 mm, szerokość 8 mm; grubość 0,25 mm; kąt ostrza 35° wyposażonych w dwa otwory mocujące o wymiarach 8 x 2 mm zlokalizowane w odległości 24 mm od końców żyletki dla długości oraz 5 mm od ostrza żyletki dla szerokości (licząc do środka otworu)</t>
    </r>
  </si>
  <si>
    <r>
      <t>Kasetki histopatologiczne plastikowe białe z plastikową pokrywką bez zawiasu, po 62 kwadratowe otwory o wymiarach 2x2 mm w obu częściach kasetki. Kasetka musi posiadać skośną powierzchnię z fakturą przystosowaną do opisu każdą metodą, pole do opisu ołówkiem musi być odporne na ścieranie.</t>
    </r>
    <r>
      <rPr>
        <sz val="10"/>
        <color indexed="10"/>
        <rFont val="Arial"/>
        <family val="2"/>
      </rPr>
      <t>Wymiary wewnętrzne kasetki 30mmx25mmx4mm.</t>
    </r>
  </si>
  <si>
    <r>
      <t xml:space="preserve">Szkiełka podstawowe </t>
    </r>
    <r>
      <rPr>
        <sz val="10"/>
        <color indexed="10"/>
        <rFont val="Arial"/>
        <family val="2"/>
      </rPr>
      <t>typ</t>
    </r>
    <r>
      <rPr>
        <sz val="10"/>
        <rFont val="Arial"/>
        <family val="2"/>
      </rPr>
      <t xml:space="preserve"> Super Frost plus 1 op =72 szt.. Minimalny termin przydatności do użytku to 6 miesięcy. Kompatybilne z nakrywarką LEICA.</t>
    </r>
  </si>
  <si>
    <r>
      <t xml:space="preserve">GĄBKI BIOPSYJNE  kompatybilne z kasetkami histopatologicznymi z części nr 34 ( OP 500 SZT </t>
    </r>
    <r>
      <rPr>
        <sz val="10"/>
        <color indexed="10"/>
        <rFont val="Arial"/>
        <family val="2"/>
      </rPr>
      <t>lub 1000 sztuk z dokładnym wyliczeniem wymaganej ilości.</t>
    </r>
    <r>
      <rPr>
        <sz val="10"/>
        <color indexed="8"/>
        <rFont val="Arial"/>
        <family val="2"/>
      </rPr>
      <t xml:space="preserve"> </t>
    </r>
    <r>
      <rPr>
        <sz val="10"/>
        <color indexed="10"/>
        <rFont val="Arial"/>
        <family val="2"/>
      </rPr>
      <t xml:space="preserve">Wymiary gąbki 30mm x 25mm x 2mm. Kolor gąbki kontrastujący z kolorem tkanki. </t>
    </r>
  </si>
  <si>
    <r>
      <t xml:space="preserve">Szkiełka nakrywkowe 24x50 mm . </t>
    </r>
    <r>
      <rPr>
        <sz val="10"/>
        <color indexed="10"/>
        <rFont val="Arial"/>
        <family val="2"/>
      </rPr>
      <t xml:space="preserve">Szkiełka wykonane ze szkła borosilikatowego. </t>
    </r>
    <r>
      <rPr>
        <sz val="10"/>
        <rFont val="Arial"/>
        <family val="2"/>
      </rPr>
      <t>Kompatybilne z aparatem Leica - szkiełka do nakładania automatycznego .</t>
    </r>
  </si>
  <si>
    <r>
      <t xml:space="preserve">Szkieĺka nakrywkowe 24x60 mm . </t>
    </r>
    <r>
      <rPr>
        <sz val="10"/>
        <color indexed="10"/>
        <rFont val="Arial"/>
        <family val="2"/>
      </rPr>
      <t>Szkiełka wykonane ze szkła borosilikatowego</t>
    </r>
    <r>
      <rPr>
        <sz val="10"/>
        <rFont val="Arial"/>
        <family val="2"/>
      </rPr>
      <t>. Kompatybilne z aparatem Leica - szkiełka do nakładania automatycznego .</t>
    </r>
  </si>
  <si>
    <r>
      <t xml:space="preserve">PARAFINA DO CELÓW LABORATORYJNYCH równoważna z Histowax plus O TEMP.56-58 stopni C. Wymagania opakowanie a 5 kg- 10kg. </t>
    </r>
    <r>
      <rPr>
        <sz val="9"/>
        <color indexed="10"/>
        <rFont val="Arial"/>
        <family val="2"/>
      </rPr>
      <t xml:space="preserve">DMSO poniżej 1%. </t>
    </r>
  </si>
  <si>
    <r>
      <t xml:space="preserve"> HEMATOKSYLINA HARRISA </t>
    </r>
    <r>
      <rPr>
        <sz val="9"/>
        <color indexed="10"/>
        <rFont val="Arial"/>
        <family val="2"/>
      </rPr>
      <t xml:space="preserve">zakwaszona </t>
    </r>
    <r>
      <rPr>
        <sz val="9"/>
        <rFont val="Arial"/>
        <family val="2"/>
      </rPr>
      <t>do barwienia  PAPPANICOLAU</t>
    </r>
  </si>
  <si>
    <r>
      <t xml:space="preserve">Hematoksylina Mayera gotowa do użycia </t>
    </r>
    <r>
      <rPr>
        <strike/>
        <sz val="9"/>
        <color indexed="10"/>
        <rFont val="Arial"/>
        <family val="2"/>
      </rPr>
      <t xml:space="preserve">, charakterystyka spektrometryczna rozcieńczenie 1:100, woda destylowana;max absorbancji w zakresie 554-562 nm, absorbancja większa niż 0,6; </t>
    </r>
  </si>
  <si>
    <r>
      <t xml:space="preserve">Zestaw odczynników do wykonania około 100 oznaczeń . Zestaw ma zawierać : roztwór nadmanganianu potasu 18 ml, kwas buforowy 18 ml, roztwór kwasu szczawiowego 30 ml, P.T.A.H. wdł. Malloryego 80 ml . Zastosowanie : rozróżnianie tkanek mięśni gładkich od tkanek mięsni poprzecznie prążkowanych. </t>
    </r>
    <r>
      <rPr>
        <sz val="9"/>
        <color indexed="10"/>
        <rFont val="Arial"/>
        <family val="2"/>
      </rPr>
      <t>lub zestaw równoważny W skład zestawu wchodzą: roztwór nadmanganianu potasu (30 ml), kwas buforowy (30ml), roztwór kwasu szczawiowego (30 ml), P.T.A.H. według Mallory-ego (100 ml).</t>
    </r>
  </si>
  <si>
    <r>
      <t xml:space="preserve">Zestaw odczynników do wykonania około 100 oznaczeń. Zestaw ma zawierać : roztwór nadmanganianu potasu 18 ml, kwaśny bufor aktywacyjny 18 ml , roztwór kwasu szczawiowego 30 ml , odczynnik alkoholowy do inkubatora 80 ml </t>
    </r>
    <r>
      <rPr>
        <sz val="9"/>
        <color indexed="10"/>
        <rFont val="Arial"/>
        <family val="2"/>
      </rPr>
      <t>lub 60ml(2x30ml</t>
    </r>
    <r>
      <rPr>
        <sz val="9"/>
        <rFont val="Arial"/>
        <family val="2"/>
      </rPr>
      <t xml:space="preserve">), roztwór orceiny Shikata 30 ml , roztwór różnicujący 30 ml . Zastosowanie : wykrycie włókien sprężystych w wycinkach tkanek </t>
    </r>
    <r>
      <rPr>
        <sz val="9"/>
        <color indexed="10"/>
        <rFont val="Arial"/>
        <family val="2"/>
      </rPr>
      <t>.lub zestaw równoważny W skład zestawu wchodzą: roztwór nadmanganianu potasu, kwas siarkowy 0,5%, roztwór kwasu szczawiowego, roztwór orceiny Shikata, odczynnik Jenkinsa</t>
    </r>
  </si>
  <si>
    <r>
      <t>Zestaw odczynników do wykonania około 100 oznaczeń. Zestaw ma zawierać : roztwór kwasu nadjodowego 30 ml, roztwór fuksyny karbolowej 30 ml , kwaśny bufor różnicujący 30 ml, roztwór błękitu metylenowego 30 ml . Zastosowanie: wykrywanie obecności chorobotwórczych prątków  (głównie prątków Kocha i Hansena ) w preparatach histologicznych , rozmazach plwocin.</t>
    </r>
    <r>
      <rPr>
        <sz val="9"/>
        <color indexed="10"/>
        <rFont val="Arial"/>
        <family val="2"/>
      </rPr>
      <t xml:space="preserve"> lub zestaw równoważny  W skład zestawu wchodzą: roztwór kwasu nadjodowego, fuksyna acc. Ziehl (z dodatkiem fenolu), alkoholowy roztwór Ziehl-Neelsen, błękit metylenowy acc. Mallory, woda dejonizowana.</t>
    </r>
  </si>
  <si>
    <r>
      <t xml:space="preserve">Zestaw odczynników do wykonania około 100 oznaczeń. Zestaw ma zawierać :fuksyna karbolowa 30 ml, bufor kwasowy 30 ml, roztwór kwasu fosfomolibdenowego30ml, roztwór polichromu Mallory'ego 30 ml.  Mallory trichrom - azan </t>
    </r>
    <r>
      <rPr>
        <sz val="9"/>
        <color indexed="10"/>
        <rFont val="Arial"/>
        <family val="2"/>
      </rPr>
      <t xml:space="preserve">lub zestaw równoważny W skład zestawu wchodzą: kwaśna fuksyna, roztwór kwasu fosfomolibdenowego i roztwór
polichromu Mallory'ego.. </t>
    </r>
  </si>
  <si>
    <r>
      <t xml:space="preserve">Zestaw odczynników do wykonania około 100 oznaczeń. Zestaw ma zawierać: hematosylina żelazowa Weigerta 18 ml x 2 , pikrofuksyna Van Gieson 30 ml. Zestaw przeznaczony do różnicowania włókien kolagenowych w tkankach łącznych </t>
    </r>
    <r>
      <rPr>
        <sz val="9"/>
        <color indexed="10"/>
        <rFont val="Arial"/>
        <family val="2"/>
      </rPr>
      <t>lub zestaw równoważny W skład zestawu wchodzą: hematoksylina żelazowa Weigerta oraz pikrofuksynę..</t>
    </r>
  </si>
  <si>
    <r>
      <t>Zestaw odczynników do wykonania około 100 oznaczeń. Zestaw ma zawierać : błękit alcjanu pH 2,5 30 ml, tetraboran sodu 30 ml, błękit alcjanu pH 1 30 ml, roztwór różnicujący 30 ml , Zestaw przeznaczony do wykrycia mukopolisacharydów.</t>
    </r>
    <r>
      <rPr>
        <sz val="9"/>
        <color indexed="10"/>
        <rFont val="Arial"/>
        <family val="2"/>
      </rPr>
      <t xml:space="preserve">lub zestaw równowazny W skład zestawu wchodzą: błękit alcjanu pH 2,5 (30 ml), tetraboran sodu (30 ml),roztwór kwasu nadjodowego (30 ml), odczynnik Schiffa (30 ml), hematoksylina Mayera
(30 ml). </t>
    </r>
  </si>
  <si>
    <r>
      <t xml:space="preserve">Zestaw odczynników do wykonania około 100 oznaczeń . Zestaw ma zawierać : roztwór kwasu chromowego 30 ml, roztwór wodorosiarczynu sodowego 30 ml, roztwór sześciometylenoczteroaminy 30 ml, roztwór azotanu srebra 30 ml, roztwór boranu sodu 30 ml, roztwór chlorku </t>
    </r>
    <r>
      <rPr>
        <strike/>
        <sz val="9"/>
        <color indexed="10"/>
        <rFont val="Arial"/>
        <family val="2"/>
      </rPr>
      <t>sodu</t>
    </r>
    <r>
      <rPr>
        <strike/>
        <sz val="9"/>
        <rFont val="Arial"/>
        <family val="2"/>
      </rPr>
      <t xml:space="preserve">  </t>
    </r>
    <r>
      <rPr>
        <sz val="9"/>
        <color indexed="10"/>
        <rFont val="Arial"/>
        <family val="2"/>
      </rPr>
      <t xml:space="preserve">złota </t>
    </r>
    <r>
      <rPr>
        <sz val="9"/>
        <rFont val="Arial"/>
        <family val="2"/>
      </rPr>
      <t>30 ml, roztwór tiosiarczanu sodu 30 ml, roztwór jasnej zieleni 30 ml. Zestaw przeznaczony do wykrycia grzybów w tkankach w wycinkach .</t>
    </r>
    <r>
      <rPr>
        <sz val="9"/>
        <color indexed="10"/>
        <rFont val="Arial"/>
        <family val="2"/>
      </rPr>
      <t>lub zestaw równowazny  Zestaw ma zawierać : roztwór kwasu chromowego 30 ml, roztwór Disiarczynu potasu 30 ml, roztwór sześciometylenoczteroaminy 30 ml, roztwór azotanu srebra 30 ml, roztwór boranu sodu 30 ml, roztwór chlorku złota 30 ml, roztwór tiosiarczanu sodu 30 ml, roztwór jasnej zieleni 30 ml. Zestaw przeznaczony do wykrycia grzybów w tkankach w wycinkach .</t>
    </r>
  </si>
  <si>
    <t xml:space="preserve">Przy zaoferowaniu zestawów równowaznych , parametry dotyczace ilości oznaczeń pozostają bez zmian. </t>
  </si>
  <si>
    <r>
      <t xml:space="preserve">TEST KASETKOWY PÓŁILOŚCIOWY DO OZNACZANIA KALPROTEKTYNY W KALE ( O STEŻENIU 50 I 200 NG ) OPAKOWANIE 20 KASETEK . Zamawiający  dopuszcza opakowania a 10 kasetek z dokładnym przeliczeniem wymaganej ilości </t>
    </r>
    <r>
      <rPr>
        <sz val="9"/>
        <color indexed="10"/>
        <rFont val="Arial"/>
        <family val="2"/>
      </rPr>
      <t>.lub test kasetkowy umożliwiający uzyskanie wyniku ilościowego dla kalprotektyny w zakresie 1-1,000 mg/kg, wraz z dostarczeniem na czas trwania umowy czytnika do testów , w cenie umowy .</t>
    </r>
  </si>
  <si>
    <r>
      <t xml:space="preserve">Zamawiajacy wymaga zaoferowania probówek sterylnych z oznaczeniem  liczbowym  pojemności pobraniowej lub oznaczenia liczbowego łącznej pojemności ( pobrania krwi wraz z odczynnikiem ) w przypadku probówek z płynnym odczynnikiem </t>
    </r>
    <r>
      <rPr>
        <sz val="10"/>
        <color indexed="10"/>
        <rFont val="Arial CE"/>
        <family val="0"/>
      </rPr>
      <t>lub  probówki sterylne z oznaczeniem liczbowym pojemności pobraniowej lub oznaczeniem liczbowym pojemności pobranej krwi (bez odczynnika, który będzie w wymaganej proporcji w zależności od rodzaju probówki, w przypadku probówek z płynnym odczynnikiem</t>
    </r>
  </si>
  <si>
    <r>
      <t xml:space="preserve">210500  </t>
    </r>
    <r>
      <rPr>
        <sz val="10"/>
        <color indexed="10"/>
        <rFont val="Arial"/>
        <family val="2"/>
      </rPr>
      <t>280000</t>
    </r>
  </si>
  <si>
    <r>
      <t xml:space="preserve">Probówka morfologia </t>
    </r>
    <r>
      <rPr>
        <sz val="10"/>
        <color indexed="10"/>
        <rFont val="Arial"/>
        <family val="2"/>
      </rPr>
      <t>2,6-</t>
    </r>
    <r>
      <rPr>
        <sz val="10"/>
        <rFont val="Arial"/>
        <family val="2"/>
      </rPr>
      <t xml:space="preserve"> 3 ml EDTA - K3, probówki kompatybilne z aparatem dzierżawionym przez Zamawiajacego firmy Sysmex .
</t>
    </r>
  </si>
  <si>
    <r>
      <t>Probówka surowica 9 -10 ml  z aktywatorem krzepnięcia . Czas wykrzepiania do</t>
    </r>
    <r>
      <rPr>
        <strike/>
        <sz val="10"/>
        <color indexed="10"/>
        <rFont val="Arial"/>
        <family val="2"/>
      </rPr>
      <t xml:space="preserve"> 30 minut. </t>
    </r>
    <r>
      <rPr>
        <sz val="10"/>
        <color indexed="10"/>
        <rFont val="Arial"/>
        <family val="2"/>
      </rPr>
      <t>- 60 minut.</t>
    </r>
    <r>
      <rPr>
        <sz val="10"/>
        <rFont val="Arial"/>
        <family val="2"/>
      </rPr>
      <t xml:space="preserve">
</t>
    </r>
  </si>
  <si>
    <r>
      <t>Probówka surowica 2 ml z aktywatorem krzepnięcia . Czas wykrzepiania do</t>
    </r>
    <r>
      <rPr>
        <strike/>
        <sz val="10"/>
        <color indexed="10"/>
        <rFont val="Arial"/>
        <family val="2"/>
      </rPr>
      <t xml:space="preserve"> 30 minut</t>
    </r>
    <r>
      <rPr>
        <sz val="10"/>
        <rFont val="Arial"/>
        <family val="2"/>
      </rPr>
      <t xml:space="preserve">. </t>
    </r>
    <r>
      <rPr>
        <sz val="10"/>
        <color indexed="10"/>
        <rFont val="Arial"/>
        <family val="2"/>
      </rPr>
      <t>- 60 minut.</t>
    </r>
    <r>
      <rPr>
        <sz val="10"/>
        <rFont val="Arial"/>
        <family val="2"/>
      </rPr>
      <t xml:space="preserve">
</t>
    </r>
  </si>
  <si>
    <r>
      <t xml:space="preserve">Probówka surowica 5,5- 6 ml  z aktywatorem krzepniecia.  Czas wykrzepiania do </t>
    </r>
    <r>
      <rPr>
        <strike/>
        <sz val="10"/>
        <color indexed="10"/>
        <rFont val="Arial"/>
        <family val="2"/>
      </rPr>
      <t>30 minut.</t>
    </r>
    <r>
      <rPr>
        <sz val="10"/>
        <color indexed="10"/>
        <rFont val="Arial"/>
        <family val="2"/>
      </rPr>
      <t xml:space="preserve"> 60minut</t>
    </r>
    <r>
      <rPr>
        <sz val="10"/>
        <rFont val="Arial"/>
        <family val="2"/>
      </rPr>
      <t xml:space="preserve">
</t>
    </r>
  </si>
  <si>
    <r>
      <t xml:space="preserve">Probówka surowica 4 ml z aktywatorem krzepnięcia.  Czas wykrzepiania do </t>
    </r>
    <r>
      <rPr>
        <strike/>
        <sz val="10"/>
        <color indexed="10"/>
        <rFont val="Arial"/>
        <family val="2"/>
      </rPr>
      <t>30 minut</t>
    </r>
    <r>
      <rPr>
        <sz val="10"/>
        <rFont val="Arial"/>
        <family val="2"/>
      </rPr>
      <t xml:space="preserve">. </t>
    </r>
    <r>
      <rPr>
        <sz val="10"/>
        <color indexed="10"/>
        <rFont val="Arial"/>
        <family val="2"/>
      </rPr>
      <t xml:space="preserve">60 minut. </t>
    </r>
    <r>
      <rPr>
        <sz val="10"/>
        <rFont val="Arial"/>
        <family val="2"/>
      </rPr>
      <t xml:space="preserve">
</t>
    </r>
  </si>
  <si>
    <r>
      <t xml:space="preserve">Wzorcowe probówki do czytnika do oznaczania  OB. </t>
    </r>
    <r>
      <rPr>
        <strike/>
        <sz val="10"/>
        <color indexed="10"/>
        <rFont val="Arial"/>
        <family val="2"/>
      </rPr>
      <t xml:space="preserve">Do podanej ilości badań należy zaoferować kontrole.  </t>
    </r>
    <r>
      <rPr>
        <sz val="10"/>
        <color indexed="10"/>
        <rFont val="Arial"/>
        <family val="2"/>
      </rPr>
      <t xml:space="preserve">Zamawiający wymaga probówek wzorcowych dostarczonych wraz z zaoferowanym aparatem . Probówki wzorcowe (  2 poziomy )  do kontroli jakości odczytu OB. każdego gniazda pomiarowego. </t>
    </r>
  </si>
  <si>
    <r>
      <t>UWAGA!!!</t>
    </r>
    <r>
      <rPr>
        <sz val="10"/>
        <color indexed="12"/>
        <rFont val="Arial"/>
        <family val="2"/>
      </rPr>
      <t xml:space="preserve"> </t>
    </r>
    <r>
      <rPr>
        <sz val="10"/>
        <rFont val="Arial"/>
        <family val="2"/>
      </rPr>
      <t>Wymagania graniczne dla igieł i uchwytów , stanowiących bezpieczny zestaw do pobierania krwi : Igła wraz z uchwytem ma  tworzyć bezpieczny komplet , który po podłączeniu tych dwóch elementów zabezpieczy igłę po pobraniu chroniąc personel przed zakłuciem .</t>
    </r>
    <r>
      <rPr>
        <strike/>
        <sz val="10"/>
        <color indexed="10"/>
        <rFont val="Arial"/>
        <family val="2"/>
      </rPr>
      <t>Wszystkie</t>
    </r>
    <r>
      <rPr>
        <sz val="10"/>
        <rFont val="Arial"/>
        <family val="2"/>
      </rPr>
      <t xml:space="preserve"> elemety systemu zamkniętego </t>
    </r>
    <r>
      <rPr>
        <sz val="10"/>
        <color indexed="10"/>
        <rFont val="Arial"/>
        <family val="2"/>
      </rPr>
      <t>(wyłącznie igła plus uchwyt )</t>
    </r>
    <r>
      <rPr>
        <sz val="10"/>
        <rFont val="Arial"/>
        <family val="2"/>
      </rPr>
      <t xml:space="preserve"> pochodzą od jednego producenta ( aby zapobiec wypadaniu igły z uchwytu w czasie pobierania krwi) </t>
    </r>
    <r>
      <rPr>
        <sz val="10"/>
        <color indexed="10"/>
        <rFont val="Arial"/>
        <family val="2"/>
      </rPr>
      <t xml:space="preserve">Zamawiajacy dopuszcza zaoferowanie powyższych elementów od różnych producentów pod warunkiem kompatybilności uchwytu i igły. </t>
    </r>
    <r>
      <rPr>
        <sz val="10"/>
        <rFont val="Arial"/>
        <family val="2"/>
      </rPr>
      <t xml:space="preserve"> Zamawiajacy dopuszcza dwa rodzaje zabezpieczeń: mocowanie osłonki zabezpieczającej igłę po pobraniu do igły lub uchwytu . Uchwyty wraz z zabezpieczeniem igły po pobraniu , pakowane osobno ( nie pakowane wraz z igłami ) umożliwiajace zastosowanie dowolnego rozmiaru igły systemowej .  Zamawiający wymaga pełnej kompatybilności asortymentu w ramach części 18.   Jeden obowiązujący termin ważności dla probówek do koagulologi, podany na etykiecie każdej pojedynczej probówki, niezależnie od otwarcia opakowania zbiorczego probówek oraz od tego, czy probowki trzymane są w worku zbiorczym, czy poza nim. Jeden obowiązujący termin ważności dla probówek do OB, podany na etykiecie każdej pojedynczej probówki, niezależnie od otwarcia opakowania zbiorczego probówek oraz od tego czy probówki trzymane są w worku zbiorczym czy poza nim. </t>
    </r>
  </si>
  <si>
    <r>
      <t>Probówka koagulologiczna 2,7 ml, 3, 2 % cytrynian sodowy  z podwójnym dnem lub z o podwójnej ściance co jest równoważne do podwójnego dna. Probówki gwarantujące minmalną przestrzeń martwą i związaną z tym atywację płytek, optamalizującą monitorowanie APTT u pacjentów leczonych niefrakcjonowaną heparyną.                      Probówki kompatybilne z aparatem dzierżawionym  przez Zamawiajacego firmy Werfen  ACLTOP 300 ,</t>
    </r>
    <r>
      <rPr>
        <sz val="10"/>
        <color indexed="10"/>
        <rFont val="Arial"/>
        <family val="2"/>
      </rPr>
      <t xml:space="preserve">  lub probówka  koagulologiczna o pojemności pobranej krwi 3,6ml 3,2% cytrynian sodowy gwarantująca ograniczenie przestrzeni martwej przestrzeń martwą i związaną z tym atywację płytek, optymalizującą monitorowanie APTT u pacjentów leczonych niefrakcjonowaną heparyną. Probówki kompatybilne z aparatem dzierżawionym  przez Zamawiajacego firmy Werfen  ACLTOP 300 ,</t>
    </r>
    <r>
      <rPr>
        <sz val="10"/>
        <color indexed="57"/>
        <rFont val="Arial"/>
        <family val="2"/>
      </rPr>
      <t xml:space="preserve"> lub probówki o innowacyjnej geometrii, ograniczającej przestrzeń martwą dzięki której optymalizuje się monitorowanie APTT u pacjentów leczonych niefrakcjonowaną heparyną pod warunkiem kompatybilności z dzierżawionym aparatem Zamawiającego firmy Werfen ACLOP 300. </t>
    </r>
    <r>
      <rPr>
        <sz val="10"/>
        <rFont val="Arial"/>
        <family val="2"/>
      </rPr>
      <t xml:space="preserve">
</t>
    </r>
  </si>
</sst>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quot;"/>
    <numFmt numFmtId="165" formatCode="&quot;Tak&quot;;&quot;Tak&quot;;&quot;Nie&quot;"/>
    <numFmt numFmtId="166" formatCode="&quot;Prawda&quot;;&quot;Prawda&quot;;&quot;Fałsz&quot;"/>
    <numFmt numFmtId="167" formatCode="&quot;Włączone&quot;;&quot;Włączone&quot;;&quot;Wyłączone&quot;"/>
    <numFmt numFmtId="168" formatCode="[$€-2]\ #,##0.00_);[Red]\([$€-2]\ #,##0.00\)"/>
  </numFmts>
  <fonts count="64">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Arial CE"/>
      <family val="2"/>
    </font>
    <font>
      <b/>
      <sz val="9"/>
      <color indexed="17"/>
      <name val="Arial"/>
      <family val="2"/>
    </font>
    <font>
      <b/>
      <sz val="10"/>
      <name val="Arial CE"/>
      <family val="2"/>
    </font>
    <font>
      <b/>
      <sz val="8"/>
      <name val="Arial CE"/>
      <family val="2"/>
    </font>
    <font>
      <sz val="9"/>
      <name val="Arial"/>
      <family val="2"/>
    </font>
    <font>
      <sz val="8"/>
      <name val="Arial"/>
      <family val="2"/>
    </font>
    <font>
      <b/>
      <sz val="10"/>
      <name val="Arial"/>
      <family val="2"/>
    </font>
    <font>
      <b/>
      <sz val="8"/>
      <name val="Arial"/>
      <family val="2"/>
    </font>
    <font>
      <sz val="10"/>
      <color indexed="10"/>
      <name val="Arial"/>
      <family val="2"/>
    </font>
    <font>
      <sz val="9"/>
      <name val="Arial CE"/>
      <family val="2"/>
    </font>
    <font>
      <sz val="10"/>
      <color indexed="8"/>
      <name val="Arial"/>
      <family val="2"/>
    </font>
    <font>
      <sz val="9"/>
      <color indexed="10"/>
      <name val="Arial"/>
      <family val="2"/>
    </font>
    <font>
      <b/>
      <sz val="9"/>
      <name val="Arial"/>
      <family val="2"/>
    </font>
    <font>
      <sz val="11"/>
      <color indexed="12"/>
      <name val="Times New Roman"/>
      <family val="1"/>
    </font>
    <font>
      <sz val="10"/>
      <color indexed="12"/>
      <name val="Arial"/>
      <family val="2"/>
    </font>
    <font>
      <b/>
      <sz val="10"/>
      <color indexed="18"/>
      <name val="Arial CE"/>
      <family val="2"/>
    </font>
    <font>
      <sz val="10"/>
      <color indexed="18"/>
      <name val="Arial"/>
      <family val="2"/>
    </font>
    <font>
      <u val="single"/>
      <sz val="10"/>
      <name val="Arial"/>
      <family val="2"/>
    </font>
    <font>
      <b/>
      <sz val="10"/>
      <color indexed="12"/>
      <name val="Arial"/>
      <family val="2"/>
    </font>
    <font>
      <strike/>
      <sz val="10"/>
      <name val="Arial CE"/>
      <family val="2"/>
    </font>
    <font>
      <b/>
      <sz val="10"/>
      <color indexed="10"/>
      <name val="Arial"/>
      <family val="2"/>
    </font>
    <font>
      <sz val="9"/>
      <color indexed="40"/>
      <name val="Arial"/>
      <family val="2"/>
    </font>
    <font>
      <b/>
      <sz val="10"/>
      <color indexed="18"/>
      <name val="Arial"/>
      <family val="2"/>
    </font>
    <font>
      <strike/>
      <sz val="9"/>
      <name val="Arial"/>
      <family val="2"/>
    </font>
    <font>
      <sz val="11"/>
      <name val="Times New Roman"/>
      <family val="1"/>
    </font>
    <font>
      <sz val="10"/>
      <color indexed="12"/>
      <name val="Arial CE"/>
      <family val="2"/>
    </font>
    <font>
      <b/>
      <sz val="10"/>
      <color indexed="20"/>
      <name val="Czcionka tekstu podstawowego"/>
      <family val="0"/>
    </font>
    <font>
      <sz val="11"/>
      <name val="Arial CE"/>
      <family val="2"/>
    </font>
    <font>
      <sz val="11"/>
      <name val="Calibri"/>
      <family val="2"/>
    </font>
    <font>
      <strike/>
      <sz val="9"/>
      <color indexed="10"/>
      <name val="Arial"/>
      <family val="2"/>
    </font>
    <font>
      <sz val="10"/>
      <color indexed="10"/>
      <name val="Arial CE"/>
      <family val="0"/>
    </font>
    <font>
      <strike/>
      <sz val="10"/>
      <color indexed="10"/>
      <name val="Arial"/>
      <family val="2"/>
    </font>
    <font>
      <sz val="11"/>
      <color indexed="8"/>
      <name val="Calibri"/>
      <family val="2"/>
    </font>
    <font>
      <sz val="11"/>
      <color indexed="17"/>
      <name val="Calibri"/>
      <family val="2"/>
    </font>
    <font>
      <sz val="11"/>
      <color indexed="60"/>
      <name val="Calibri"/>
      <family val="2"/>
    </font>
    <font>
      <sz val="11"/>
      <color indexed="20"/>
      <name val="Calibri"/>
      <family val="2"/>
    </font>
    <font>
      <sz val="10"/>
      <color indexed="30"/>
      <name val="Arial CE"/>
      <family val="2"/>
    </font>
    <font>
      <sz val="10"/>
      <color indexed="57"/>
      <name val="Arial"/>
      <family val="2"/>
    </font>
    <font>
      <sz val="11"/>
      <color theme="1"/>
      <name val="Calibri"/>
      <family val="2"/>
    </font>
    <font>
      <sz val="11"/>
      <color rgb="FF006100"/>
      <name val="Calibri"/>
      <family val="2"/>
    </font>
    <font>
      <sz val="11"/>
      <color rgb="FF9C5700"/>
      <name val="Calibri"/>
      <family val="2"/>
    </font>
    <font>
      <sz val="11"/>
      <color rgb="FF9C0006"/>
      <name val="Calibri"/>
      <family val="2"/>
    </font>
    <font>
      <sz val="10"/>
      <color rgb="FF0070C0"/>
      <name val="Arial CE"/>
      <family val="2"/>
    </font>
    <font>
      <sz val="10"/>
      <color rgb="FFFF0000"/>
      <name val="Arial"/>
      <family val="2"/>
    </font>
    <font>
      <strike/>
      <sz val="10"/>
      <color rgb="FFFF0000"/>
      <name val="Arial"/>
      <family val="2"/>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3"/>
        <bgColor indexed="64"/>
      </patternFill>
    </fill>
    <fill>
      <patternFill patternType="solid">
        <fgColor indexed="9"/>
        <bgColor indexed="64"/>
      </patternFill>
    </fill>
    <fill>
      <patternFill patternType="solid">
        <fgColor indexed="25"/>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style="thin"/>
      <right style="thin"/>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57" fillId="3" borderId="0" applyNumberFormat="0" applyBorder="0" applyAlignment="0" applyProtection="0"/>
    <xf numFmtId="0" fontId="2" fillId="4" borderId="0" applyNumberFormat="0" applyBorder="0" applyAlignment="0" applyProtection="0"/>
    <xf numFmtId="0" fontId="57" fillId="5" borderId="0" applyNumberFormat="0" applyBorder="0" applyAlignment="0" applyProtection="0"/>
    <xf numFmtId="0" fontId="2" fillId="6" borderId="0" applyNumberFormat="0" applyBorder="0" applyAlignment="0" applyProtection="0"/>
    <xf numFmtId="0" fontId="57" fillId="7" borderId="0" applyNumberFormat="0" applyBorder="0" applyAlignment="0" applyProtection="0"/>
    <xf numFmtId="0" fontId="2" fillId="8" borderId="0" applyNumberFormat="0" applyBorder="0" applyAlignment="0" applyProtection="0"/>
    <xf numFmtId="0" fontId="57" fillId="9" borderId="0" applyNumberFormat="0" applyBorder="0" applyAlignment="0" applyProtection="0"/>
    <xf numFmtId="0" fontId="2" fillId="10" borderId="0" applyNumberFormat="0" applyBorder="0" applyAlignment="0" applyProtection="0"/>
    <xf numFmtId="0" fontId="57" fillId="11" borderId="0" applyNumberFormat="0" applyBorder="0" applyAlignment="0" applyProtection="0"/>
    <xf numFmtId="0" fontId="2" fillId="12" borderId="0" applyNumberFormat="0" applyBorder="0" applyAlignment="0" applyProtection="0"/>
    <xf numFmtId="0" fontId="57" fillId="13" borderId="0" applyNumberFormat="0" applyBorder="0" applyAlignment="0" applyProtection="0"/>
    <xf numFmtId="0" fontId="2" fillId="14" borderId="0" applyNumberFormat="0" applyBorder="0" applyAlignment="0" applyProtection="0"/>
    <xf numFmtId="0" fontId="57" fillId="15" borderId="0" applyNumberFormat="0" applyBorder="0" applyAlignment="0" applyProtection="0"/>
    <xf numFmtId="0" fontId="2" fillId="16" borderId="0" applyNumberFormat="0" applyBorder="0" applyAlignment="0" applyProtection="0"/>
    <xf numFmtId="0" fontId="57" fillId="17" borderId="0" applyNumberFormat="0" applyBorder="0" applyAlignment="0" applyProtection="0"/>
    <xf numFmtId="0" fontId="2" fillId="18" borderId="0" applyNumberFormat="0" applyBorder="0" applyAlignment="0" applyProtection="0"/>
    <xf numFmtId="0" fontId="57" fillId="19" borderId="0" applyNumberFormat="0" applyBorder="0" applyAlignment="0" applyProtection="0"/>
    <xf numFmtId="0" fontId="2" fillId="8" borderId="0" applyNumberFormat="0" applyBorder="0" applyAlignment="0" applyProtection="0"/>
    <xf numFmtId="0" fontId="57" fillId="20" borderId="0" applyNumberFormat="0" applyBorder="0" applyAlignment="0" applyProtection="0"/>
    <xf numFmtId="0" fontId="2" fillId="14" borderId="0" applyNumberFormat="0" applyBorder="0" applyAlignment="0" applyProtection="0"/>
    <xf numFmtId="0" fontId="57" fillId="21" borderId="0" applyNumberFormat="0" applyBorder="0" applyAlignment="0" applyProtection="0"/>
    <xf numFmtId="0" fontId="2" fillId="22" borderId="0" applyNumberFormat="0" applyBorder="0" applyAlignment="0" applyProtection="0"/>
    <xf numFmtId="0" fontId="57" fillId="23" borderId="0" applyNumberFormat="0" applyBorder="0" applyAlignment="0" applyProtection="0"/>
    <xf numFmtId="0" fontId="3" fillId="24" borderId="0" applyNumberFormat="0" applyBorder="0" applyAlignment="0" applyProtection="0"/>
    <xf numFmtId="0" fontId="57" fillId="25" borderId="0" applyNumberFormat="0" applyBorder="0" applyAlignment="0" applyProtection="0"/>
    <xf numFmtId="0" fontId="3" fillId="16" borderId="0" applyNumberFormat="0" applyBorder="0" applyAlignment="0" applyProtection="0"/>
    <xf numFmtId="0" fontId="57" fillId="26" borderId="0" applyNumberFormat="0" applyBorder="0" applyAlignment="0" applyProtection="0"/>
    <xf numFmtId="0" fontId="3" fillId="18" borderId="0" applyNumberFormat="0" applyBorder="0" applyAlignment="0" applyProtection="0"/>
    <xf numFmtId="0" fontId="57" fillId="27" borderId="0" applyNumberFormat="0" applyBorder="0" applyAlignment="0" applyProtection="0"/>
    <xf numFmtId="0" fontId="3" fillId="28" borderId="0" applyNumberFormat="0" applyBorder="0" applyAlignment="0" applyProtection="0"/>
    <xf numFmtId="0" fontId="57" fillId="29" borderId="0" applyNumberFormat="0" applyBorder="0" applyAlignment="0" applyProtection="0"/>
    <xf numFmtId="0" fontId="3" fillId="30" borderId="0" applyNumberFormat="0" applyBorder="0" applyAlignment="0" applyProtection="0"/>
    <xf numFmtId="0" fontId="57" fillId="31" borderId="0" applyNumberFormat="0" applyBorder="0" applyAlignment="0" applyProtection="0"/>
    <xf numFmtId="0" fontId="3" fillId="32" borderId="0" applyNumberFormat="0" applyBorder="0" applyAlignment="0" applyProtection="0"/>
    <xf numFmtId="0" fontId="5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7" borderId="0" applyNumberFormat="0" applyBorder="0" applyAlignment="0" applyProtection="0"/>
    <xf numFmtId="0" fontId="4" fillId="12" borderId="1" applyNumberFormat="0" applyAlignment="0" applyProtection="0"/>
    <xf numFmtId="0" fontId="5" fillId="38" borderId="2" applyNumberFormat="0" applyAlignment="0" applyProtection="0"/>
    <xf numFmtId="0" fontId="6" fillId="6" borderId="0" applyNumberFormat="0" applyBorder="0" applyAlignment="0" applyProtection="0"/>
    <xf numFmtId="0" fontId="58" fillId="3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7" fillId="0" borderId="3" applyNumberFormat="0" applyFill="0" applyAlignment="0" applyProtection="0"/>
    <xf numFmtId="0" fontId="8" fillId="4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1" borderId="0" applyNumberFormat="0" applyBorder="0" applyAlignment="0" applyProtection="0"/>
    <xf numFmtId="0" fontId="59" fillId="42" borderId="0" applyNumberFormat="0" applyBorder="0" applyAlignment="0" applyProtection="0"/>
    <xf numFmtId="0" fontId="1" fillId="0" borderId="0">
      <alignment/>
      <protection/>
    </xf>
    <xf numFmtId="0" fontId="0" fillId="0" borderId="0">
      <alignment/>
      <protection/>
    </xf>
    <xf numFmtId="0" fontId="13" fillId="38" borderId="1" applyNumberFormat="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43" borderId="9" applyNumberFormat="0" applyAlignment="0" applyProtection="0"/>
    <xf numFmtId="44" fontId="1" fillId="0" borderId="0" applyFill="0" applyBorder="0" applyAlignment="0" applyProtection="0"/>
    <xf numFmtId="42" fontId="1" fillId="0" borderId="0" applyFill="0" applyBorder="0" applyAlignment="0" applyProtection="0"/>
    <xf numFmtId="0" fontId="18" fillId="4" borderId="0" applyNumberFormat="0" applyBorder="0" applyAlignment="0" applyProtection="0"/>
    <xf numFmtId="0" fontId="60" fillId="44" borderId="0" applyNumberFormat="0" applyBorder="0" applyAlignment="0" applyProtection="0"/>
  </cellStyleXfs>
  <cellXfs count="284">
    <xf numFmtId="0" fontId="0" fillId="0" borderId="0" xfId="0" applyAlignment="1">
      <alignment/>
    </xf>
    <xf numFmtId="0" fontId="0" fillId="0" borderId="0" xfId="0" applyFill="1" applyAlignment="1">
      <alignment/>
    </xf>
    <xf numFmtId="0" fontId="0" fillId="0" borderId="0" xfId="0" applyAlignment="1">
      <alignment wrapText="1"/>
    </xf>
    <xf numFmtId="0" fontId="0" fillId="0" borderId="0" xfId="0" applyAlignment="1">
      <alignment horizontal="center"/>
    </xf>
    <xf numFmtId="164" fontId="0" fillId="0" borderId="0" xfId="0" applyNumberFormat="1" applyAlignment="1">
      <alignment/>
    </xf>
    <xf numFmtId="10" fontId="19" fillId="0" borderId="0" xfId="0" applyNumberFormat="1" applyFont="1" applyAlignment="1">
      <alignment/>
    </xf>
    <xf numFmtId="0" fontId="20" fillId="0" borderId="0" xfId="0" applyFont="1" applyBorder="1" applyAlignment="1">
      <alignment horizontal="center" vertical="center" wrapText="1"/>
    </xf>
    <xf numFmtId="0" fontId="0" fillId="45" borderId="0" xfId="0" applyFill="1" applyAlignment="1">
      <alignment/>
    </xf>
    <xf numFmtId="0" fontId="0" fillId="45" borderId="0" xfId="0" applyFill="1" applyAlignment="1">
      <alignment wrapText="1"/>
    </xf>
    <xf numFmtId="0" fontId="0" fillId="45" borderId="0" xfId="0" applyFill="1" applyAlignment="1">
      <alignment horizontal="center"/>
    </xf>
    <xf numFmtId="164" fontId="0" fillId="45" borderId="0" xfId="0" applyNumberFormat="1" applyFill="1" applyAlignment="1">
      <alignment/>
    </xf>
    <xf numFmtId="10" fontId="19" fillId="45" borderId="0" xfId="0" applyNumberFormat="1" applyFont="1" applyFill="1" applyAlignment="1">
      <alignment/>
    </xf>
    <xf numFmtId="0" fontId="21" fillId="4" borderId="10" xfId="0" applyFont="1" applyFill="1" applyBorder="1" applyAlignment="1">
      <alignment horizontal="center" vertical="center" wrapText="1"/>
    </xf>
    <xf numFmtId="0" fontId="21" fillId="0" borderId="10" xfId="0" applyFont="1" applyBorder="1" applyAlignment="1">
      <alignment horizontal="center" vertical="center" wrapText="1"/>
    </xf>
    <xf numFmtId="1" fontId="21" fillId="0" borderId="10" xfId="0" applyNumberFormat="1" applyFont="1" applyBorder="1" applyAlignment="1">
      <alignment horizontal="center" vertical="center" wrapText="1"/>
    </xf>
    <xf numFmtId="164" fontId="21" fillId="0" borderId="10" xfId="0" applyNumberFormat="1" applyFont="1" applyFill="1" applyBorder="1" applyAlignment="1">
      <alignment horizontal="center" vertical="center" wrapText="1"/>
    </xf>
    <xf numFmtId="10" fontId="22" fillId="0" borderId="10" xfId="0" applyNumberFormat="1" applyFont="1" applyFill="1" applyBorder="1" applyAlignment="1">
      <alignment horizontal="center" vertical="center" wrapText="1"/>
    </xf>
    <xf numFmtId="0" fontId="1" fillId="0" borderId="0" xfId="0" applyFont="1" applyFill="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center" wrapText="1"/>
    </xf>
    <xf numFmtId="0" fontId="1" fillId="0" borderId="10" xfId="0" applyFont="1" applyFill="1" applyBorder="1" applyAlignment="1">
      <alignment/>
    </xf>
    <xf numFmtId="0" fontId="23" fillId="0" borderId="10" xfId="0" applyFont="1" applyBorder="1" applyAlignment="1">
      <alignment horizontal="center" vertical="center" wrapText="1"/>
    </xf>
    <xf numFmtId="1" fontId="23"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xf>
    <xf numFmtId="10" fontId="24" fillId="0" borderId="10" xfId="0" applyNumberFormat="1" applyFont="1" applyFill="1" applyBorder="1" applyAlignment="1">
      <alignment horizontal="center" vertical="center"/>
    </xf>
    <xf numFmtId="0" fontId="23" fillId="0" borderId="10" xfId="0" applyFont="1" applyBorder="1" applyAlignment="1">
      <alignment horizontal="left" vertical="center" wrapText="1"/>
    </xf>
    <xf numFmtId="0" fontId="25" fillId="0" borderId="10" xfId="0" applyFont="1" applyFill="1" applyBorder="1" applyAlignment="1">
      <alignment horizontal="left" vertical="center" wrapText="1"/>
    </xf>
    <xf numFmtId="1" fontId="1" fillId="0" borderId="10" xfId="0" applyNumberFormat="1" applyFont="1" applyFill="1" applyBorder="1" applyAlignment="1">
      <alignment horizontal="center" vertical="center" wrapText="1"/>
    </xf>
    <xf numFmtId="164" fontId="25" fillId="10" borderId="10" xfId="0" applyNumberFormat="1" applyFont="1" applyFill="1" applyBorder="1" applyAlignment="1">
      <alignment horizontal="center" vertical="center"/>
    </xf>
    <xf numFmtId="10" fontId="26" fillId="10" borderId="10" xfId="0" applyNumberFormat="1" applyFont="1" applyFill="1" applyBorder="1" applyAlignment="1">
      <alignment horizontal="center" vertical="center"/>
    </xf>
    <xf numFmtId="10" fontId="22" fillId="0" borderId="10" xfId="0" applyNumberFormat="1" applyFont="1" applyFill="1" applyBorder="1" applyAlignment="1">
      <alignment vertical="center" wrapText="1"/>
    </xf>
    <xf numFmtId="0" fontId="0" fillId="45" borderId="0" xfId="0" applyFont="1" applyFill="1" applyAlignment="1">
      <alignment/>
    </xf>
    <xf numFmtId="0" fontId="0" fillId="45" borderId="0" xfId="0" applyFont="1" applyFill="1" applyAlignment="1">
      <alignment wrapText="1"/>
    </xf>
    <xf numFmtId="0" fontId="0" fillId="45" borderId="0" xfId="0" applyFont="1" applyFill="1" applyAlignment="1">
      <alignment horizontal="center"/>
    </xf>
    <xf numFmtId="164" fontId="0" fillId="45" borderId="0" xfId="0" applyNumberFormat="1" applyFont="1" applyFill="1" applyAlignment="1">
      <alignment/>
    </xf>
    <xf numFmtId="0" fontId="2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Border="1" applyAlignment="1">
      <alignment wrapText="1"/>
    </xf>
    <xf numFmtId="0" fontId="1" fillId="0" borderId="10" xfId="0" applyFont="1" applyBorder="1" applyAlignment="1">
      <alignment horizont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27" fillId="0" borderId="10" xfId="0" applyFont="1" applyFill="1" applyBorder="1" applyAlignment="1">
      <alignment/>
    </xf>
    <xf numFmtId="0" fontId="1" fillId="0" borderId="10" xfId="0" applyFont="1" applyFill="1" applyBorder="1" applyAlignment="1">
      <alignment wrapText="1"/>
    </xf>
    <xf numFmtId="0" fontId="1" fillId="0" borderId="12" xfId="0" applyFont="1" applyBorder="1" applyAlignment="1">
      <alignment horizontal="center" vertical="center" wrapText="1"/>
    </xf>
    <xf numFmtId="0" fontId="25" fillId="0" borderId="13" xfId="0" applyFont="1" applyFill="1" applyBorder="1" applyAlignment="1">
      <alignment horizontal="center" vertical="center" wrapText="1"/>
    </xf>
    <xf numFmtId="0" fontId="25" fillId="0" borderId="14" xfId="0" applyFont="1" applyFill="1" applyBorder="1" applyAlignment="1">
      <alignment vertical="center" wrapText="1"/>
    </xf>
    <xf numFmtId="0" fontId="1" fillId="0" borderId="15" xfId="0" applyFont="1" applyBorder="1" applyAlignment="1">
      <alignment horizontal="center" vertical="center" wrapText="1"/>
    </xf>
    <xf numFmtId="0" fontId="1" fillId="45" borderId="10" xfId="0" applyFont="1" applyFill="1" applyBorder="1" applyAlignment="1">
      <alignment horizontal="center" vertical="center" wrapText="1"/>
    </xf>
    <xf numFmtId="0" fontId="1" fillId="45" borderId="10" xfId="0" applyFont="1" applyFill="1" applyBorder="1" applyAlignment="1">
      <alignment horizontal="left" vertical="center" wrapText="1"/>
    </xf>
    <xf numFmtId="0" fontId="1" fillId="45" borderId="10" xfId="0" applyFont="1" applyFill="1" applyBorder="1" applyAlignment="1">
      <alignment/>
    </xf>
    <xf numFmtId="1" fontId="1" fillId="45" borderId="10" xfId="0" applyNumberFormat="1" applyFont="1" applyFill="1" applyBorder="1" applyAlignment="1">
      <alignment horizontal="center" vertical="center" wrapText="1"/>
    </xf>
    <xf numFmtId="164" fontId="25" fillId="45" borderId="10" xfId="0" applyNumberFormat="1" applyFont="1" applyFill="1" applyBorder="1" applyAlignment="1">
      <alignment horizontal="center" vertical="center"/>
    </xf>
    <xf numFmtId="164" fontId="1" fillId="45" borderId="10" xfId="0" applyNumberFormat="1" applyFont="1" applyFill="1" applyBorder="1" applyAlignment="1">
      <alignment horizontal="center" vertical="center"/>
    </xf>
    <xf numFmtId="10" fontId="24" fillId="45" borderId="10" xfId="0" applyNumberFormat="1" applyFont="1" applyFill="1" applyBorder="1" applyAlignment="1">
      <alignment horizontal="center" vertical="center"/>
    </xf>
    <xf numFmtId="1" fontId="23" fillId="0" borderId="16" xfId="0" applyNumberFormat="1" applyFont="1" applyBorder="1" applyAlignment="1">
      <alignment horizontal="center" vertical="center" wrapText="1"/>
    </xf>
    <xf numFmtId="1" fontId="23" fillId="46"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0" fontId="23" fillId="0" borderId="10" xfId="0" applyFont="1" applyFill="1" applyBorder="1" applyAlignment="1">
      <alignment horizontal="center" vertical="center" wrapText="1"/>
    </xf>
    <xf numFmtId="0" fontId="23" fillId="46"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xf>
    <xf numFmtId="1" fontId="23" fillId="0" borderId="15" xfId="0" applyNumberFormat="1" applyFont="1" applyFill="1" applyBorder="1" applyAlignment="1">
      <alignment horizontal="center" vertical="center" wrapText="1"/>
    </xf>
    <xf numFmtId="1" fontId="23" fillId="0" borderId="10" xfId="0" applyNumberFormat="1" applyFont="1" applyFill="1" applyBorder="1" applyAlignment="1">
      <alignment horizontal="center" vertical="center" wrapText="1"/>
    </xf>
    <xf numFmtId="0" fontId="0" fillId="0" borderId="10" xfId="0" applyBorder="1" applyAlignment="1">
      <alignment horizontal="center"/>
    </xf>
    <xf numFmtId="0" fontId="28" fillId="0" borderId="10" xfId="0" applyFont="1" applyBorder="1" applyAlignment="1">
      <alignment vertical="center"/>
    </xf>
    <xf numFmtId="0" fontId="0" fillId="0" borderId="10" xfId="0" applyBorder="1" applyAlignment="1">
      <alignment/>
    </xf>
    <xf numFmtId="0" fontId="1" fillId="0" borderId="10" xfId="0" applyNumberFormat="1" applyFont="1" applyBorder="1" applyAlignment="1">
      <alignment horizontal="center" vertical="center"/>
    </xf>
    <xf numFmtId="10" fontId="19" fillId="0" borderId="10" xfId="0" applyNumberFormat="1" applyFont="1" applyBorder="1" applyAlignment="1">
      <alignment/>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0" fontId="27" fillId="0" borderId="19" xfId="0" applyFont="1" applyFill="1" applyBorder="1" applyAlignment="1">
      <alignment vertical="center" wrapText="1"/>
    </xf>
    <xf numFmtId="0" fontId="27" fillId="0" borderId="20" xfId="0" applyFont="1" applyFill="1" applyBorder="1" applyAlignment="1">
      <alignment vertical="center" wrapText="1"/>
    </xf>
    <xf numFmtId="1" fontId="23" fillId="0" borderId="21" xfId="0" applyNumberFormat="1" applyFont="1" applyBorder="1" applyAlignment="1">
      <alignment horizontal="center" vertical="center" wrapText="1"/>
    </xf>
    <xf numFmtId="0" fontId="1" fillId="0" borderId="10" xfId="0" applyFont="1" applyFill="1" applyBorder="1" applyAlignment="1">
      <alignment horizontal="left" vertical="center" wrapText="1"/>
    </xf>
    <xf numFmtId="0" fontId="1" fillId="40" borderId="0" xfId="0" applyFont="1" applyFill="1" applyBorder="1" applyAlignment="1">
      <alignment/>
    </xf>
    <xf numFmtId="0" fontId="29" fillId="0" borderId="10" xfId="0" applyFont="1" applyFill="1" applyBorder="1" applyAlignment="1">
      <alignment horizontal="center" vertical="center" wrapText="1"/>
    </xf>
    <xf numFmtId="0" fontId="31" fillId="0" borderId="10" xfId="0" applyFont="1" applyBorder="1" applyAlignment="1">
      <alignment horizontal="left" vertical="center" wrapText="1"/>
    </xf>
    <xf numFmtId="0" fontId="25" fillId="1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45" borderId="0" xfId="0" applyFont="1" applyFill="1" applyBorder="1" applyAlignment="1">
      <alignment/>
    </xf>
    <xf numFmtId="0" fontId="31" fillId="0" borderId="10" xfId="0" applyFont="1" applyBorder="1" applyAlignment="1">
      <alignment horizontal="center" vertical="center" wrapText="1"/>
    </xf>
    <xf numFmtId="0" fontId="28" fillId="0" borderId="10" xfId="0" applyFont="1" applyBorder="1" applyAlignment="1">
      <alignment horizontal="center"/>
    </xf>
    <xf numFmtId="0" fontId="0" fillId="0" borderId="10" xfId="0"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xf>
    <xf numFmtId="164" fontId="0" fillId="0" borderId="10" xfId="0" applyNumberFormat="1" applyFill="1" applyBorder="1" applyAlignment="1">
      <alignment horizontal="center"/>
    </xf>
    <xf numFmtId="10" fontId="19" fillId="0" borderId="10" xfId="0" applyNumberFormat="1" applyFont="1" applyFill="1" applyBorder="1" applyAlignment="1">
      <alignment/>
    </xf>
    <xf numFmtId="164" fontId="0" fillId="0" borderId="10" xfId="0" applyNumberFormat="1" applyFill="1" applyBorder="1" applyAlignment="1">
      <alignment/>
    </xf>
    <xf numFmtId="0" fontId="31" fillId="0" borderId="13" xfId="0" applyFont="1" applyBorder="1" applyAlignment="1">
      <alignment horizontal="center" vertical="center" wrapText="1"/>
    </xf>
    <xf numFmtId="0" fontId="35" fillId="45" borderId="0" xfId="0" applyFont="1" applyFill="1" applyBorder="1" applyAlignment="1">
      <alignment vertical="center" wrapText="1"/>
    </xf>
    <xf numFmtId="0" fontId="1" fillId="45" borderId="0" xfId="0" applyFont="1" applyFill="1" applyBorder="1" applyAlignment="1">
      <alignment horizontal="center" vertical="center" wrapText="1"/>
    </xf>
    <xf numFmtId="1" fontId="1" fillId="45" borderId="0" xfId="0" applyNumberFormat="1" applyFont="1" applyFill="1" applyBorder="1" applyAlignment="1">
      <alignment horizontal="center" vertical="center" wrapText="1"/>
    </xf>
    <xf numFmtId="0" fontId="1" fillId="45" borderId="0" xfId="0" applyFont="1" applyFill="1" applyBorder="1" applyAlignment="1">
      <alignment horizontal="center" vertical="center"/>
    </xf>
    <xf numFmtId="10" fontId="24" fillId="45" borderId="0" xfId="0" applyNumberFormat="1" applyFont="1" applyFill="1" applyBorder="1" applyAlignment="1">
      <alignment horizontal="center" vertical="center"/>
    </xf>
    <xf numFmtId="0" fontId="25" fillId="45" borderId="0" xfId="0" applyFont="1" applyFill="1" applyBorder="1" applyAlignment="1">
      <alignment horizontal="center" vertical="center"/>
    </xf>
    <xf numFmtId="164" fontId="1" fillId="45"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25" fillId="0" borderId="0" xfId="0" applyFont="1" applyFill="1" applyBorder="1" applyAlignment="1">
      <alignment horizontal="center" vertical="center"/>
    </xf>
    <xf numFmtId="164" fontId="1" fillId="0" borderId="0" xfId="0" applyNumberFormat="1" applyFont="1" applyFill="1" applyBorder="1" applyAlignment="1">
      <alignment horizontal="center" vertical="center"/>
    </xf>
    <xf numFmtId="0" fontId="1" fillId="0" borderId="10" xfId="0" applyFont="1" applyFill="1" applyBorder="1" applyAlignment="1">
      <alignment horizontal="left" wrapText="1"/>
    </xf>
    <xf numFmtId="0" fontId="1" fillId="0" borderId="10" xfId="0" applyNumberFormat="1" applyFont="1" applyFill="1" applyBorder="1" applyAlignment="1">
      <alignment horizontal="left" wrapText="1"/>
    </xf>
    <xf numFmtId="1" fontId="1" fillId="0" borderId="10" xfId="0" applyNumberFormat="1" applyFont="1" applyFill="1" applyBorder="1" applyAlignment="1">
      <alignment horizontal="left" vertical="center" wrapText="1"/>
    </xf>
    <xf numFmtId="2" fontId="1" fillId="0" borderId="10" xfId="0" applyNumberFormat="1" applyFont="1" applyFill="1" applyBorder="1" applyAlignment="1">
      <alignment horizontal="right" wrapText="1"/>
    </xf>
    <xf numFmtId="2" fontId="1" fillId="0" borderId="10" xfId="0" applyNumberFormat="1" applyFont="1" applyFill="1" applyBorder="1" applyAlignment="1">
      <alignment/>
    </xf>
    <xf numFmtId="0" fontId="1" fillId="0" borderId="10" xfId="0" applyFont="1" applyBorder="1" applyAlignment="1">
      <alignment horizontal="left" vertical="center" wrapText="1"/>
    </xf>
    <xf numFmtId="0" fontId="29" fillId="0" borderId="21" xfId="0" applyNumberFormat="1" applyFont="1" applyBorder="1" applyAlignment="1">
      <alignment horizontal="center" vertical="center"/>
    </xf>
    <xf numFmtId="0" fontId="29" fillId="0" borderId="10" xfId="0" applyNumberFormat="1" applyFont="1" applyBorder="1" applyAlignment="1">
      <alignment horizontal="center" vertical="center"/>
    </xf>
    <xf numFmtId="0" fontId="36" fillId="0" borderId="10" xfId="0" applyFont="1" applyBorder="1" applyAlignment="1">
      <alignment horizontal="left" vertical="center" wrapText="1"/>
    </xf>
    <xf numFmtId="0" fontId="1" fillId="0" borderId="12" xfId="0" applyNumberFormat="1" applyFont="1" applyBorder="1" applyAlignment="1">
      <alignment horizontal="center" vertical="center"/>
    </xf>
    <xf numFmtId="0" fontId="0" fillId="0" borderId="10" xfId="0" applyBorder="1" applyAlignment="1">
      <alignment wrapText="1"/>
    </xf>
    <xf numFmtId="0" fontId="25" fillId="10" borderId="21" xfId="0" applyFont="1" applyFill="1" applyBorder="1" applyAlignment="1">
      <alignment horizontal="center" vertical="center"/>
    </xf>
    <xf numFmtId="164" fontId="1" fillId="0" borderId="21" xfId="0" applyNumberFormat="1" applyFont="1" applyFill="1" applyBorder="1" applyAlignment="1">
      <alignment horizontal="center" vertical="center"/>
    </xf>
    <xf numFmtId="10" fontId="24" fillId="0" borderId="21"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24" fillId="0" borderId="10" xfId="0" applyFont="1" applyFill="1" applyBorder="1" applyAlignment="1">
      <alignment/>
    </xf>
    <xf numFmtId="0" fontId="1" fillId="0" borderId="12" xfId="0" applyFont="1" applyBorder="1" applyAlignment="1">
      <alignment horizontal="left" vertical="center" wrapText="1"/>
    </xf>
    <xf numFmtId="0" fontId="1" fillId="45" borderId="10" xfId="0" applyFont="1" applyFill="1" applyBorder="1" applyAlignment="1">
      <alignment horizontal="center" vertical="center"/>
    </xf>
    <xf numFmtId="0" fontId="1" fillId="0" borderId="10" xfId="72" applyFont="1" applyBorder="1" applyAlignment="1">
      <alignment horizontal="left" vertical="center" wrapText="1"/>
      <protection/>
    </xf>
    <xf numFmtId="0" fontId="1" fillId="0" borderId="10" xfId="0" applyNumberFormat="1" applyFont="1" applyBorder="1" applyAlignment="1">
      <alignment horizontal="right" vertical="center"/>
    </xf>
    <xf numFmtId="0" fontId="0" fillId="0" borderId="10" xfId="0" applyFont="1" applyBorder="1" applyAlignment="1">
      <alignment horizontal="center" vertical="center" wrapText="1"/>
    </xf>
    <xf numFmtId="0" fontId="29" fillId="46" borderId="10" xfId="0" applyNumberFormat="1" applyFont="1" applyFill="1" applyBorder="1" applyAlignment="1">
      <alignment horizontal="center" vertical="center"/>
    </xf>
    <xf numFmtId="0" fontId="0" fillId="38" borderId="0" xfId="0" applyFill="1" applyAlignment="1">
      <alignment/>
    </xf>
    <xf numFmtId="0" fontId="0" fillId="38" borderId="0" xfId="0" applyFill="1" applyAlignment="1">
      <alignment wrapText="1"/>
    </xf>
    <xf numFmtId="0" fontId="0" fillId="38" borderId="0" xfId="0" applyFill="1" applyAlignment="1">
      <alignment horizontal="center"/>
    </xf>
    <xf numFmtId="0" fontId="1" fillId="38" borderId="10" xfId="0" applyFont="1" applyFill="1" applyBorder="1" applyAlignment="1">
      <alignment horizontal="center" vertical="center"/>
    </xf>
    <xf numFmtId="10" fontId="24" fillId="38" borderId="10" xfId="0" applyNumberFormat="1" applyFont="1" applyFill="1" applyBorder="1" applyAlignment="1">
      <alignment horizontal="center" vertical="center"/>
    </xf>
    <xf numFmtId="0" fontId="25" fillId="38" borderId="10" xfId="0" applyFont="1" applyFill="1" applyBorder="1" applyAlignment="1">
      <alignment horizontal="center" vertical="center"/>
    </xf>
    <xf numFmtId="164" fontId="1" fillId="38" borderId="10" xfId="0" applyNumberFormat="1" applyFont="1" applyFill="1" applyBorder="1" applyAlignment="1">
      <alignment horizontal="center" vertical="center"/>
    </xf>
    <xf numFmtId="0" fontId="1" fillId="0" borderId="15" xfId="0" applyFont="1" applyFill="1" applyBorder="1" applyAlignment="1">
      <alignment horizontal="center" vertical="center"/>
    </xf>
    <xf numFmtId="10" fontId="24" fillId="0" borderId="15" xfId="0" applyNumberFormat="1" applyFont="1" applyFill="1" applyBorder="1" applyAlignment="1">
      <alignment horizontal="center" vertical="center"/>
    </xf>
    <xf numFmtId="0" fontId="0" fillId="46" borderId="0" xfId="0" applyFill="1" applyAlignment="1">
      <alignment/>
    </xf>
    <xf numFmtId="0" fontId="0" fillId="0" borderId="10" xfId="0" applyFont="1" applyBorder="1" applyAlignment="1">
      <alignment vertical="center" wrapText="1"/>
    </xf>
    <xf numFmtId="0" fontId="0" fillId="40" borderId="0" xfId="0" applyFill="1" applyAlignment="1">
      <alignment/>
    </xf>
    <xf numFmtId="0" fontId="0" fillId="40" borderId="0" xfId="0" applyFill="1" applyAlignment="1">
      <alignment wrapText="1"/>
    </xf>
    <xf numFmtId="0" fontId="0" fillId="40" borderId="0" xfId="0" applyFill="1" applyAlignment="1">
      <alignment horizontal="center"/>
    </xf>
    <xf numFmtId="0" fontId="1" fillId="40" borderId="10" xfId="0" applyFont="1" applyFill="1" applyBorder="1" applyAlignment="1">
      <alignment horizontal="center" vertical="center"/>
    </xf>
    <xf numFmtId="10" fontId="24" fillId="40" borderId="10" xfId="0" applyNumberFormat="1" applyFont="1" applyFill="1" applyBorder="1" applyAlignment="1">
      <alignment horizontal="center" vertical="center"/>
    </xf>
    <xf numFmtId="0" fontId="25" fillId="40" borderId="10" xfId="0" applyFont="1" applyFill="1" applyBorder="1" applyAlignment="1">
      <alignment horizontal="center" vertical="center"/>
    </xf>
    <xf numFmtId="164" fontId="1" fillId="40" borderId="10" xfId="0" applyNumberFormat="1" applyFont="1" applyFill="1" applyBorder="1" applyAlignment="1">
      <alignment horizontal="center" vertical="center"/>
    </xf>
    <xf numFmtId="0" fontId="23" fillId="0" borderId="10" xfId="0" applyFont="1" applyBorder="1" applyAlignment="1">
      <alignment vertical="center"/>
    </xf>
    <xf numFmtId="0" fontId="1" fillId="0" borderId="0" xfId="0"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25" fillId="10" borderId="14" xfId="0" applyFont="1" applyFill="1" applyBorder="1" applyAlignment="1">
      <alignment horizontal="center" vertical="center"/>
    </xf>
    <xf numFmtId="0" fontId="1" fillId="0" borderId="14" xfId="0" applyFont="1" applyFill="1" applyBorder="1" applyAlignment="1">
      <alignment horizontal="center" vertical="center"/>
    </xf>
    <xf numFmtId="0" fontId="25" fillId="0" borderId="10" xfId="0" applyFont="1" applyFill="1" applyBorder="1" applyAlignment="1">
      <alignment horizontal="center" vertical="center" wrapText="1"/>
    </xf>
    <xf numFmtId="0" fontId="23" fillId="0" borderId="10" xfId="0" applyFont="1" applyBorder="1" applyAlignment="1">
      <alignment vertical="center" wrapText="1"/>
    </xf>
    <xf numFmtId="0" fontId="23" fillId="0" borderId="13" xfId="0" applyFont="1" applyBorder="1" applyAlignment="1">
      <alignment horizontal="center" vertical="center" wrapText="1"/>
    </xf>
    <xf numFmtId="0" fontId="23" fillId="0" borderId="15" xfId="0" applyFont="1" applyBorder="1" applyAlignment="1">
      <alignment horizontal="left" vertical="center" wrapText="1"/>
    </xf>
    <xf numFmtId="0" fontId="39" fillId="0" borderId="0" xfId="0" applyFont="1" applyFill="1" applyBorder="1" applyAlignment="1">
      <alignment/>
    </xf>
    <xf numFmtId="0" fontId="23" fillId="0" borderId="10" xfId="0" applyFont="1" applyBorder="1" applyAlignment="1">
      <alignment horizontal="left" wrapText="1"/>
    </xf>
    <xf numFmtId="0" fontId="39" fillId="0" borderId="10" xfId="0" applyFont="1" applyFill="1" applyBorder="1" applyAlignment="1">
      <alignment/>
    </xf>
    <xf numFmtId="0" fontId="23" fillId="0" borderId="10" xfId="0" applyFont="1" applyBorder="1" applyAlignment="1">
      <alignment horizontal="left" vertical="center"/>
    </xf>
    <xf numFmtId="0" fontId="0" fillId="46" borderId="10" xfId="0" applyFill="1" applyBorder="1" applyAlignment="1">
      <alignment horizontal="center" vertical="center"/>
    </xf>
    <xf numFmtId="0" fontId="35" fillId="0" borderId="10" xfId="0" applyFont="1" applyFill="1" applyBorder="1" applyAlignment="1">
      <alignment horizontal="center" vertical="center" wrapText="1"/>
    </xf>
    <xf numFmtId="0" fontId="23" fillId="46"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164" fontId="1" fillId="46" borderId="10" xfId="0" applyNumberFormat="1" applyFont="1" applyFill="1" applyBorder="1" applyAlignment="1">
      <alignment horizontal="center" vertical="center"/>
    </xf>
    <xf numFmtId="0" fontId="21" fillId="47" borderId="10" xfId="0" applyFont="1" applyFill="1" applyBorder="1" applyAlignment="1">
      <alignment horizontal="center" vertical="center" wrapText="1"/>
    </xf>
    <xf numFmtId="0" fontId="23" fillId="0" borderId="10" xfId="0" applyNumberFormat="1" applyFont="1" applyBorder="1" applyAlignment="1">
      <alignment vertical="center" wrapText="1"/>
    </xf>
    <xf numFmtId="0" fontId="41" fillId="0" borderId="10" xfId="0" applyFont="1" applyFill="1" applyBorder="1" applyAlignment="1">
      <alignment horizontal="center" vertical="center" wrapText="1"/>
    </xf>
    <xf numFmtId="0" fontId="23" fillId="0" borderId="22" xfId="0" applyFont="1" applyBorder="1" applyAlignment="1">
      <alignment horizontal="center" vertical="center" wrapText="1"/>
    </xf>
    <xf numFmtId="0" fontId="0" fillId="46" borderId="15" xfId="0" applyFill="1" applyBorder="1" applyAlignment="1">
      <alignment horizontal="center" vertical="center"/>
    </xf>
    <xf numFmtId="0" fontId="35" fillId="0" borderId="15" xfId="0" applyFont="1" applyFill="1" applyBorder="1" applyAlignment="1">
      <alignment vertical="center" wrapText="1"/>
    </xf>
    <xf numFmtId="0" fontId="35" fillId="0" borderId="16" xfId="0" applyFont="1" applyFill="1" applyBorder="1" applyAlignment="1">
      <alignment vertical="center" wrapText="1"/>
    </xf>
    <xf numFmtId="0" fontId="35" fillId="0" borderId="21" xfId="0" applyFont="1" applyFill="1" applyBorder="1" applyAlignment="1">
      <alignment vertical="center" wrapText="1"/>
    </xf>
    <xf numFmtId="0" fontId="1" fillId="0" borderId="10" xfId="0" applyNumberFormat="1" applyFont="1" applyBorder="1" applyAlignment="1">
      <alignment horizontal="left" vertical="center" wrapText="1"/>
    </xf>
    <xf numFmtId="164" fontId="1" fillId="0" borderId="13" xfId="0" applyNumberFormat="1" applyFont="1" applyFill="1" applyBorder="1" applyAlignment="1">
      <alignment horizontal="center" vertical="center"/>
    </xf>
    <xf numFmtId="0" fontId="1" fillId="0" borderId="13" xfId="0" applyNumberFormat="1" applyFont="1" applyBorder="1" applyAlignment="1">
      <alignment horizontal="center" vertical="center"/>
    </xf>
    <xf numFmtId="0" fontId="29" fillId="46" borderId="10" xfId="0" applyNumberFormat="1" applyFont="1" applyFill="1" applyBorder="1" applyAlignment="1">
      <alignment horizontal="right" vertical="center"/>
    </xf>
    <xf numFmtId="10" fontId="24" fillId="0" borderId="0" xfId="0" applyNumberFormat="1" applyFont="1" applyFill="1" applyBorder="1" applyAlignment="1">
      <alignment horizontal="center" vertical="center"/>
    </xf>
    <xf numFmtId="0" fontId="1" fillId="45" borderId="21" xfId="0" applyFont="1" applyFill="1" applyBorder="1" applyAlignment="1">
      <alignment horizontal="center" vertical="center"/>
    </xf>
    <xf numFmtId="10" fontId="24" fillId="45" borderId="21" xfId="0" applyNumberFormat="1" applyFont="1" applyFill="1" applyBorder="1" applyAlignment="1">
      <alignment horizontal="center" vertical="center"/>
    </xf>
    <xf numFmtId="0" fontId="0" fillId="0" borderId="15" xfId="0" applyFont="1" applyBorder="1" applyAlignment="1">
      <alignment horizontal="center"/>
    </xf>
    <xf numFmtId="0" fontId="43" fillId="0" borderId="15" xfId="71" applyFont="1" applyBorder="1" applyAlignment="1">
      <alignment vertical="top" wrapText="1"/>
      <protection/>
    </xf>
    <xf numFmtId="0" fontId="0" fillId="0" borderId="15" xfId="0" applyBorder="1" applyAlignment="1">
      <alignment/>
    </xf>
    <xf numFmtId="0" fontId="0" fillId="0" borderId="15" xfId="0" applyFont="1" applyBorder="1" applyAlignment="1">
      <alignment horizontal="center" vertical="center"/>
    </xf>
    <xf numFmtId="0" fontId="43" fillId="0" borderId="10" xfId="71" applyFont="1" applyBorder="1" applyAlignment="1">
      <alignment vertical="top" wrapText="1"/>
      <protection/>
    </xf>
    <xf numFmtId="0" fontId="0" fillId="0" borderId="15" xfId="0" applyFont="1" applyBorder="1" applyAlignment="1">
      <alignment vertical="center" wrapText="1"/>
    </xf>
    <xf numFmtId="10" fontId="19" fillId="0" borderId="15" xfId="0" applyNumberFormat="1" applyFont="1" applyBorder="1" applyAlignment="1">
      <alignment/>
    </xf>
    <xf numFmtId="0" fontId="44" fillId="0" borderId="0" xfId="0" applyFont="1" applyBorder="1" applyAlignment="1">
      <alignment horizontal="center" wrapText="1"/>
    </xf>
    <xf numFmtId="0" fontId="29" fillId="0" borderId="10" xfId="0" applyFont="1" applyFill="1" applyBorder="1" applyAlignment="1">
      <alignment vertical="center" wrapText="1"/>
    </xf>
    <xf numFmtId="0" fontId="45" fillId="4" borderId="10" xfId="82" applyFont="1" applyBorder="1" applyAlignment="1">
      <alignment horizontal="center" vertical="center" wrapText="1"/>
    </xf>
    <xf numFmtId="0" fontId="1" fillId="48" borderId="0" xfId="0" applyFont="1" applyFill="1" applyBorder="1" applyAlignment="1">
      <alignment/>
    </xf>
    <xf numFmtId="0" fontId="1" fillId="48" borderId="0" xfId="0" applyFont="1" applyFill="1" applyBorder="1" applyAlignment="1">
      <alignment horizontal="center" vertical="center" wrapText="1"/>
    </xf>
    <xf numFmtId="0" fontId="25" fillId="48" borderId="0" xfId="0" applyFont="1" applyFill="1" applyBorder="1" applyAlignment="1">
      <alignment horizontal="left" vertical="center" wrapText="1"/>
    </xf>
    <xf numFmtId="1" fontId="1" fillId="48" borderId="0" xfId="0" applyNumberFormat="1" applyFont="1" applyFill="1" applyBorder="1" applyAlignment="1">
      <alignment horizontal="center" vertical="center" wrapText="1"/>
    </xf>
    <xf numFmtId="164" fontId="1" fillId="48" borderId="0" xfId="0" applyNumberFormat="1" applyFont="1" applyFill="1" applyBorder="1" applyAlignment="1">
      <alignment horizontal="center" vertical="center"/>
    </xf>
    <xf numFmtId="10" fontId="24" fillId="48" borderId="0" xfId="0" applyNumberFormat="1" applyFont="1" applyFill="1" applyBorder="1" applyAlignment="1">
      <alignment horizontal="center" vertical="center"/>
    </xf>
    <xf numFmtId="164" fontId="25" fillId="49" borderId="0" xfId="0" applyNumberFormat="1" applyFont="1" applyFill="1" applyBorder="1" applyAlignment="1">
      <alignment horizontal="center" vertical="center"/>
    </xf>
    <xf numFmtId="0" fontId="0" fillId="48" borderId="0" xfId="0" applyFill="1" applyAlignment="1">
      <alignment/>
    </xf>
    <xf numFmtId="0" fontId="27" fillId="48" borderId="0" xfId="0" applyFont="1" applyFill="1" applyBorder="1" applyAlignment="1">
      <alignment/>
    </xf>
    <xf numFmtId="0" fontId="1" fillId="48" borderId="10" xfId="0" applyFont="1" applyFill="1" applyBorder="1" applyAlignment="1">
      <alignment horizontal="center" vertical="center" wrapText="1"/>
    </xf>
    <xf numFmtId="0" fontId="25" fillId="48" borderId="10" xfId="0" applyFont="1" applyFill="1" applyBorder="1" applyAlignment="1">
      <alignment horizontal="left" vertical="center" wrapText="1"/>
    </xf>
    <xf numFmtId="0" fontId="1" fillId="48" borderId="10" xfId="0" applyFont="1" applyFill="1" applyBorder="1" applyAlignment="1">
      <alignment/>
    </xf>
    <xf numFmtId="1" fontId="1" fillId="48" borderId="10" xfId="0" applyNumberFormat="1" applyFont="1" applyFill="1" applyBorder="1" applyAlignment="1">
      <alignment horizontal="center" vertical="center" wrapText="1"/>
    </xf>
    <xf numFmtId="164" fontId="1" fillId="48" borderId="10" xfId="0" applyNumberFormat="1" applyFont="1" applyFill="1" applyBorder="1" applyAlignment="1">
      <alignment horizontal="center" vertical="center"/>
    </xf>
    <xf numFmtId="10" fontId="24" fillId="48" borderId="10" xfId="0" applyNumberFormat="1" applyFont="1" applyFill="1" applyBorder="1" applyAlignment="1">
      <alignment horizontal="center" vertical="center"/>
    </xf>
    <xf numFmtId="164" fontId="25" fillId="49" borderId="10" xfId="0" applyNumberFormat="1" applyFont="1" applyFill="1" applyBorder="1" applyAlignment="1">
      <alignment horizontal="center" vertical="center"/>
    </xf>
    <xf numFmtId="0" fontId="27" fillId="48" borderId="0" xfId="0" applyFont="1" applyFill="1" applyBorder="1" applyAlignment="1">
      <alignment vertical="center" wrapText="1"/>
    </xf>
    <xf numFmtId="164" fontId="1" fillId="15" borderId="10" xfId="0" applyNumberFormat="1" applyFont="1" applyFill="1" applyBorder="1" applyAlignment="1">
      <alignment horizontal="center" vertical="center"/>
    </xf>
    <xf numFmtId="10" fontId="24" fillId="15" borderId="10" xfId="0" applyNumberFormat="1" applyFont="1" applyFill="1" applyBorder="1" applyAlignment="1">
      <alignment horizontal="center" vertical="center"/>
    </xf>
    <xf numFmtId="0" fontId="1" fillId="48" borderId="10" xfId="0" applyFont="1" applyFill="1" applyBorder="1" applyAlignment="1">
      <alignment horizontal="left" vertical="center" wrapText="1"/>
    </xf>
    <xf numFmtId="10" fontId="26" fillId="49" borderId="10" xfId="0" applyNumberFormat="1" applyFont="1" applyFill="1" applyBorder="1" applyAlignment="1">
      <alignment horizontal="center" vertical="center"/>
    </xf>
    <xf numFmtId="0" fontId="1" fillId="48" borderId="0" xfId="0" applyFont="1" applyFill="1" applyBorder="1" applyAlignment="1">
      <alignment horizontal="left" vertical="center" wrapText="1"/>
    </xf>
    <xf numFmtId="0" fontId="29" fillId="48" borderId="0" xfId="0" applyFont="1" applyFill="1" applyBorder="1" applyAlignment="1">
      <alignment horizontal="center" vertical="center" wrapText="1"/>
    </xf>
    <xf numFmtId="0" fontId="1" fillId="48" borderId="0" xfId="0" applyFont="1" applyFill="1" applyBorder="1" applyAlignment="1">
      <alignment horizontal="center" vertical="center"/>
    </xf>
    <xf numFmtId="0" fontId="25" fillId="49" borderId="0" xfId="0" applyFont="1" applyFill="1" applyBorder="1" applyAlignment="1">
      <alignment horizontal="center" vertical="center"/>
    </xf>
    <xf numFmtId="0" fontId="33" fillId="0" borderId="0" xfId="0" applyFont="1" applyFill="1" applyBorder="1" applyAlignment="1">
      <alignment vertical="center" wrapText="1"/>
    </xf>
    <xf numFmtId="0" fontId="0" fillId="0" borderId="0" xfId="0" applyFill="1" applyBorder="1" applyAlignment="1">
      <alignment/>
    </xf>
    <xf numFmtId="0" fontId="0" fillId="0" borderId="0" xfId="0" applyFill="1" applyBorder="1" applyAlignment="1">
      <alignment horizontal="center"/>
    </xf>
    <xf numFmtId="164" fontId="0" fillId="0" borderId="0" xfId="0" applyNumberFormat="1" applyFill="1" applyBorder="1" applyAlignment="1">
      <alignment/>
    </xf>
    <xf numFmtId="10" fontId="19" fillId="0" borderId="0" xfId="0" applyNumberFormat="1" applyFont="1" applyFill="1" applyBorder="1" applyAlignment="1">
      <alignment/>
    </xf>
    <xf numFmtId="0" fontId="35" fillId="48" borderId="0" xfId="0" applyFont="1" applyFill="1" applyBorder="1" applyAlignment="1">
      <alignment vertical="center" wrapText="1"/>
    </xf>
    <xf numFmtId="0" fontId="0" fillId="50" borderId="0" xfId="0" applyFill="1" applyAlignment="1">
      <alignment/>
    </xf>
    <xf numFmtId="0" fontId="0" fillId="50" borderId="0" xfId="0" applyFill="1" applyAlignment="1">
      <alignment wrapText="1"/>
    </xf>
    <xf numFmtId="0" fontId="0" fillId="50" borderId="0" xfId="0" applyFill="1" applyAlignment="1">
      <alignment horizontal="center"/>
    </xf>
    <xf numFmtId="164" fontId="0" fillId="50" borderId="0" xfId="0" applyNumberFormat="1" applyFill="1" applyAlignment="1">
      <alignment/>
    </xf>
    <xf numFmtId="10" fontId="19" fillId="50" borderId="0" xfId="0" applyNumberFormat="1" applyFont="1" applyFill="1" applyAlignment="1">
      <alignment/>
    </xf>
    <xf numFmtId="0" fontId="37" fillId="0" borderId="0" xfId="0" applyFont="1" applyBorder="1" applyAlignment="1">
      <alignment wrapText="1"/>
    </xf>
    <xf numFmtId="0" fontId="0" fillId="0" borderId="16" xfId="0" applyBorder="1" applyAlignment="1">
      <alignment/>
    </xf>
    <xf numFmtId="0" fontId="0" fillId="0" borderId="16" xfId="0" applyBorder="1" applyAlignment="1">
      <alignment wrapText="1"/>
    </xf>
    <xf numFmtId="0" fontId="0" fillId="0" borderId="15" xfId="0" applyBorder="1" applyAlignment="1">
      <alignment horizontal="center"/>
    </xf>
    <xf numFmtId="0" fontId="25" fillId="10" borderId="15" xfId="0" applyFont="1" applyFill="1" applyBorder="1" applyAlignment="1">
      <alignment horizontal="center" vertical="center"/>
    </xf>
    <xf numFmtId="164" fontId="1" fillId="0" borderId="15" xfId="0" applyNumberFormat="1" applyFont="1" applyFill="1" applyBorder="1" applyAlignment="1">
      <alignment horizontal="center" vertical="center"/>
    </xf>
    <xf numFmtId="0" fontId="0" fillId="0" borderId="23" xfId="0" applyBorder="1" applyAlignment="1">
      <alignment/>
    </xf>
    <xf numFmtId="0" fontId="37" fillId="0" borderId="23" xfId="0" applyFont="1" applyBorder="1" applyAlignment="1">
      <alignment wrapText="1"/>
    </xf>
    <xf numFmtId="0" fontId="0" fillId="0" borderId="23" xfId="0" applyBorder="1" applyAlignment="1">
      <alignment horizontal="center"/>
    </xf>
    <xf numFmtId="164" fontId="0" fillId="0" borderId="23" xfId="0" applyNumberFormat="1" applyBorder="1" applyAlignment="1">
      <alignment/>
    </xf>
    <xf numFmtId="10" fontId="19" fillId="0" borderId="23" xfId="0" applyNumberFormat="1" applyFont="1" applyBorder="1" applyAlignment="1">
      <alignment/>
    </xf>
    <xf numFmtId="0" fontId="0" fillId="48" borderId="0" xfId="0" applyFill="1" applyAlignment="1">
      <alignment wrapText="1"/>
    </xf>
    <xf numFmtId="0" fontId="0" fillId="48" borderId="0" xfId="0" applyFill="1" applyAlignment="1">
      <alignment horizontal="center"/>
    </xf>
    <xf numFmtId="0" fontId="1" fillId="48" borderId="10" xfId="0" applyFont="1" applyFill="1" applyBorder="1" applyAlignment="1">
      <alignment horizontal="center" vertical="center"/>
    </xf>
    <xf numFmtId="0" fontId="25" fillId="49" borderId="10" xfId="0" applyFont="1" applyFill="1" applyBorder="1" applyAlignment="1">
      <alignment horizontal="center" vertical="center"/>
    </xf>
    <xf numFmtId="0" fontId="0" fillId="48" borderId="0" xfId="0" applyFill="1" applyBorder="1" applyAlignment="1">
      <alignment/>
    </xf>
    <xf numFmtId="0" fontId="0" fillId="48" borderId="0" xfId="0" applyFill="1" applyBorder="1" applyAlignment="1">
      <alignment wrapText="1"/>
    </xf>
    <xf numFmtId="0" fontId="0" fillId="48" borderId="0" xfId="0" applyFill="1" applyBorder="1" applyAlignment="1">
      <alignment horizontal="center"/>
    </xf>
    <xf numFmtId="0" fontId="25" fillId="10" borderId="23" xfId="0" applyFont="1" applyFill="1" applyBorder="1" applyAlignment="1">
      <alignment horizontal="center" vertical="center"/>
    </xf>
    <xf numFmtId="164" fontId="1" fillId="0" borderId="23" xfId="0" applyNumberFormat="1" applyFont="1" applyFill="1" applyBorder="1" applyAlignment="1">
      <alignment horizontal="center" vertical="center"/>
    </xf>
    <xf numFmtId="0" fontId="1" fillId="0" borderId="23" xfId="0" applyFont="1" applyFill="1" applyBorder="1" applyAlignment="1">
      <alignment horizontal="center" vertical="center"/>
    </xf>
    <xf numFmtId="10" fontId="26" fillId="10" borderId="23" xfId="0" applyNumberFormat="1" applyFont="1" applyFill="1" applyBorder="1" applyAlignment="1">
      <alignment horizontal="center" vertical="center"/>
    </xf>
    <xf numFmtId="10" fontId="24" fillId="0" borderId="23" xfId="0" applyNumberFormat="1" applyFont="1" applyFill="1" applyBorder="1" applyAlignment="1">
      <alignment horizontal="center" vertical="center"/>
    </xf>
    <xf numFmtId="0" fontId="1" fillId="48" borderId="15" xfId="0" applyFont="1" applyFill="1" applyBorder="1" applyAlignment="1">
      <alignment horizontal="center" vertical="center"/>
    </xf>
    <xf numFmtId="10" fontId="24" fillId="48" borderId="15" xfId="0" applyNumberFormat="1" applyFont="1" applyFill="1" applyBorder="1" applyAlignment="1">
      <alignment horizontal="center" vertical="center"/>
    </xf>
    <xf numFmtId="0" fontId="35" fillId="48" borderId="0" xfId="0" applyFont="1" applyFill="1" applyBorder="1" applyAlignment="1">
      <alignment horizontal="center" vertical="center" wrapText="1"/>
    </xf>
    <xf numFmtId="0" fontId="1" fillId="48" borderId="0" xfId="0" applyFont="1" applyFill="1" applyBorder="1" applyAlignment="1">
      <alignment horizontal="left" wrapText="1"/>
    </xf>
    <xf numFmtId="0" fontId="1" fillId="48" borderId="0" xfId="0" applyNumberFormat="1" applyFont="1" applyFill="1" applyBorder="1" applyAlignment="1">
      <alignment horizontal="left" wrapText="1"/>
    </xf>
    <xf numFmtId="1" fontId="1" fillId="48" borderId="0" xfId="0" applyNumberFormat="1" applyFont="1" applyFill="1" applyBorder="1" applyAlignment="1">
      <alignment horizontal="left" vertical="center" wrapText="1"/>
    </xf>
    <xf numFmtId="2" fontId="1" fillId="48" borderId="0" xfId="0" applyNumberFormat="1" applyFont="1" applyFill="1" applyBorder="1" applyAlignment="1">
      <alignment horizontal="right" wrapText="1"/>
    </xf>
    <xf numFmtId="2" fontId="1" fillId="48" borderId="0" xfId="0" applyNumberFormat="1" applyFont="1" applyFill="1" applyBorder="1" applyAlignment="1">
      <alignment/>
    </xf>
    <xf numFmtId="0" fontId="35" fillId="48" borderId="10" xfId="0" applyFont="1" applyFill="1" applyBorder="1" applyAlignment="1">
      <alignment horizontal="center" vertical="center" wrapText="1"/>
    </xf>
    <xf numFmtId="0" fontId="25" fillId="48" borderId="0" xfId="0" applyFont="1" applyFill="1" applyBorder="1" applyAlignment="1">
      <alignment horizontal="center" vertical="center"/>
    </xf>
    <xf numFmtId="2" fontId="1" fillId="48" borderId="10" xfId="0" applyNumberFormat="1" applyFont="1" applyFill="1" applyBorder="1" applyAlignment="1">
      <alignment horizontal="center" vertical="center" wrapText="1"/>
    </xf>
    <xf numFmtId="0" fontId="40" fillId="0" borderId="10" xfId="0" applyFont="1" applyBorder="1" applyAlignment="1">
      <alignment horizontal="left" vertical="center" wrapText="1"/>
    </xf>
    <xf numFmtId="0" fontId="1" fillId="51" borderId="10" xfId="0" applyFont="1" applyFill="1" applyBorder="1" applyAlignment="1">
      <alignment horizontal="center" vertical="center" wrapText="1"/>
    </xf>
    <xf numFmtId="0" fontId="25" fillId="51" borderId="10" xfId="0" applyFont="1" applyFill="1" applyBorder="1" applyAlignment="1">
      <alignment horizontal="left" vertical="center" wrapText="1"/>
    </xf>
    <xf numFmtId="0" fontId="1" fillId="51" borderId="10" xfId="0" applyFont="1" applyFill="1" applyBorder="1" applyAlignment="1">
      <alignment/>
    </xf>
    <xf numFmtId="2" fontId="1" fillId="51" borderId="10" xfId="0" applyNumberFormat="1" applyFont="1" applyFill="1" applyBorder="1" applyAlignment="1">
      <alignment horizontal="center" vertical="center" wrapText="1"/>
    </xf>
    <xf numFmtId="1" fontId="1" fillId="51" borderId="10" xfId="0" applyNumberFormat="1" applyFont="1" applyFill="1" applyBorder="1" applyAlignment="1">
      <alignment horizontal="center" vertical="center" wrapText="1"/>
    </xf>
    <xf numFmtId="164" fontId="1" fillId="51" borderId="10" xfId="0" applyNumberFormat="1" applyFont="1" applyFill="1" applyBorder="1" applyAlignment="1">
      <alignment horizontal="center" vertical="center"/>
    </xf>
    <xf numFmtId="0" fontId="25" fillId="52" borderId="10" xfId="0" applyFont="1" applyFill="1" applyBorder="1" applyAlignment="1">
      <alignment horizontal="center" vertical="center"/>
    </xf>
    <xf numFmtId="10" fontId="26" fillId="52" borderId="10" xfId="0" applyNumberFormat="1" applyFont="1" applyFill="1" applyBorder="1" applyAlignment="1">
      <alignment horizontal="center" vertical="center"/>
    </xf>
    <xf numFmtId="0" fontId="0" fillId="51" borderId="0" xfId="0" applyFill="1" applyAlignment="1">
      <alignment/>
    </xf>
    <xf numFmtId="0" fontId="1" fillId="48" borderId="21" xfId="0" applyFont="1" applyFill="1" applyBorder="1" applyAlignment="1">
      <alignment horizontal="center" vertical="center"/>
    </xf>
    <xf numFmtId="10" fontId="24" fillId="48" borderId="21" xfId="0" applyNumberFormat="1" applyFont="1" applyFill="1" applyBorder="1" applyAlignment="1">
      <alignment horizontal="center" vertical="center"/>
    </xf>
    <xf numFmtId="0" fontId="25" fillId="49" borderId="21" xfId="0" applyFont="1" applyFill="1" applyBorder="1" applyAlignment="1">
      <alignment horizontal="center" vertical="center"/>
    </xf>
    <xf numFmtId="164" fontId="1" fillId="48" borderId="21" xfId="0" applyNumberFormat="1" applyFont="1" applyFill="1" applyBorder="1" applyAlignment="1">
      <alignment horizontal="center" vertical="center"/>
    </xf>
    <xf numFmtId="0" fontId="0" fillId="0" borderId="14" xfId="0" applyBorder="1" applyAlignment="1">
      <alignment/>
    </xf>
    <xf numFmtId="0" fontId="21" fillId="4" borderId="15" xfId="0" applyFont="1" applyFill="1" applyBorder="1" applyAlignment="1">
      <alignment horizontal="center" vertical="center" wrapText="1"/>
    </xf>
    <xf numFmtId="0" fontId="21" fillId="0" borderId="15" xfId="0" applyFont="1" applyBorder="1" applyAlignment="1">
      <alignment horizontal="center" vertical="center" wrapText="1"/>
    </xf>
    <xf numFmtId="0" fontId="47" fillId="0" borderId="23" xfId="0" applyFont="1" applyBorder="1" applyAlignment="1">
      <alignment vertical="center" wrapText="1"/>
    </xf>
    <xf numFmtId="0" fontId="0" fillId="0" borderId="13" xfId="0" applyBorder="1" applyAlignment="1">
      <alignment horizontal="center"/>
    </xf>
    <xf numFmtId="164" fontId="1" fillId="0" borderId="20" xfId="0" applyNumberFormat="1" applyFont="1" applyFill="1" applyBorder="1" applyAlignment="1">
      <alignment horizontal="center" vertical="center"/>
    </xf>
    <xf numFmtId="0" fontId="21" fillId="0" borderId="13" xfId="0" applyFont="1" applyBorder="1" applyAlignment="1">
      <alignment horizontal="center" vertical="center" wrapText="1"/>
    </xf>
    <xf numFmtId="0" fontId="61" fillId="0" borderId="10" xfId="0" applyFont="1" applyBorder="1" applyAlignment="1">
      <alignment wrapText="1"/>
    </xf>
    <xf numFmtId="0" fontId="29" fillId="0" borderId="15" xfId="0" applyNumberFormat="1" applyFont="1" applyBorder="1" applyAlignment="1">
      <alignment horizontal="center" vertical="center" wrapText="1"/>
    </xf>
    <xf numFmtId="0" fontId="62" fillId="0" borderId="16" xfId="0" applyFont="1" applyFill="1" applyBorder="1" applyAlignment="1">
      <alignment vertical="center" wrapText="1"/>
    </xf>
    <xf numFmtId="49" fontId="63" fillId="0" borderId="10" xfId="0" applyNumberFormat="1" applyFont="1" applyBorder="1" applyAlignment="1">
      <alignment horizontal="center" vertical="center"/>
    </xf>
    <xf numFmtId="0" fontId="46" fillId="0" borderId="0" xfId="0" applyFont="1" applyAlignment="1">
      <alignment horizontal="center" wrapText="1"/>
    </xf>
    <xf numFmtId="0" fontId="44" fillId="0" borderId="10" xfId="0" applyFont="1" applyBorder="1" applyAlignment="1">
      <alignment horizontal="center" wrapText="1"/>
    </xf>
    <xf numFmtId="0" fontId="32" fillId="0" borderId="10" xfId="0" applyFont="1" applyBorder="1" applyAlignment="1">
      <alignment horizontal="center" wrapText="1"/>
    </xf>
    <xf numFmtId="0" fontId="33" fillId="0" borderId="10" xfId="0" applyFont="1" applyFill="1" applyBorder="1" applyAlignment="1">
      <alignment vertical="center" wrapText="1"/>
    </xf>
    <xf numFmtId="0" fontId="35" fillId="0" borderId="10" xfId="0" applyFont="1" applyFill="1" applyBorder="1" applyAlignment="1">
      <alignment vertical="center" wrapText="1"/>
    </xf>
    <xf numFmtId="0" fontId="35" fillId="0" borderId="0" xfId="0" applyFont="1" applyFill="1" applyBorder="1" applyAlignment="1">
      <alignment horizontal="center" vertical="center" wrapText="1"/>
    </xf>
    <xf numFmtId="0" fontId="35" fillId="0" borderId="10" xfId="0" applyFont="1" applyFill="1" applyBorder="1" applyAlignment="1">
      <alignment horizontal="center" vertical="center" wrapText="1"/>
    </xf>
  </cellXfs>
  <cellStyles count="7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Komórka połączona" xfId="63"/>
    <cellStyle name="Komórka zaznaczona" xfId="64"/>
    <cellStyle name="Nagłówek 1" xfId="65"/>
    <cellStyle name="Nagłówek 2" xfId="66"/>
    <cellStyle name="Nagłówek 3" xfId="67"/>
    <cellStyle name="Nagłówek 4" xfId="68"/>
    <cellStyle name="Neutralne" xfId="69"/>
    <cellStyle name="Neutralny" xfId="70"/>
    <cellStyle name="Normalny_Arkusz1" xfId="71"/>
    <cellStyle name="Normalny_Arkusz1_1" xfId="72"/>
    <cellStyle name="Obliczenia" xfId="73"/>
    <cellStyle name="Percent" xfId="74"/>
    <cellStyle name="Suma" xfId="75"/>
    <cellStyle name="Tekst objaśnienia" xfId="76"/>
    <cellStyle name="Tekst ostrzeżenia" xfId="77"/>
    <cellStyle name="Tytuł" xfId="78"/>
    <cellStyle name="Uwaga" xfId="79"/>
    <cellStyle name="Currency" xfId="80"/>
    <cellStyle name="Currency [0]" xfId="81"/>
    <cellStyle name="Złe"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9999"/>
      <rgbColor rgb="00FF66CC"/>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V548"/>
  <sheetViews>
    <sheetView tabSelected="1" zoomScalePageLayoutView="0" workbookViewId="0" topLeftCell="A1">
      <selection activeCell="B548" sqref="B1:M548"/>
    </sheetView>
  </sheetViews>
  <sheetFormatPr defaultColWidth="9.00390625" defaultRowHeight="12.75"/>
  <cols>
    <col min="1" max="1" width="3.00390625" style="1" customWidth="1"/>
    <col min="2" max="2" width="7.75390625" style="0" customWidth="1"/>
    <col min="3" max="3" width="49.00390625" style="2" customWidth="1"/>
    <col min="4" max="4" width="27.375" style="0" customWidth="1"/>
    <col min="5" max="5" width="24.625" style="0" customWidth="1"/>
    <col min="6" max="6" width="9.75390625" style="0" customWidth="1"/>
    <col min="7" max="7" width="15.75390625" style="3" customWidth="1"/>
    <col min="8" max="8" width="12.375" style="4" customWidth="1"/>
    <col min="9" max="9" width="14.375" style="4" customWidth="1"/>
    <col min="10" max="10" width="7.25390625" style="5" customWidth="1"/>
    <col min="11" max="11" width="9.625" style="4" customWidth="1"/>
    <col min="12" max="12" width="15.00390625" style="4" customWidth="1"/>
    <col min="13" max="13" width="12.875" style="4" customWidth="1"/>
  </cols>
  <sheetData>
    <row r="3" spans="3:9" ht="14.25">
      <c r="C3" s="277" t="s">
        <v>321</v>
      </c>
      <c r="D3" s="277"/>
      <c r="E3" s="277"/>
      <c r="F3" s="277"/>
      <c r="G3" s="277"/>
      <c r="H3" s="277"/>
      <c r="I3" s="277"/>
    </row>
    <row r="5" spans="3:9" ht="12.75">
      <c r="C5" s="6"/>
      <c r="D5" s="6"/>
      <c r="E5" s="6"/>
      <c r="F5" s="6"/>
      <c r="G5" s="6"/>
      <c r="H5" s="6"/>
      <c r="I5" s="6"/>
    </row>
    <row r="6" spans="2:13" ht="12.75">
      <c r="B6" s="7"/>
      <c r="C6" s="8"/>
      <c r="D6" s="7"/>
      <c r="E6" s="7"/>
      <c r="F6" s="7"/>
      <c r="G6" s="9"/>
      <c r="H6" s="10"/>
      <c r="I6" s="10"/>
      <c r="J6" s="11"/>
      <c r="K6" s="10"/>
      <c r="L6" s="10"/>
      <c r="M6" s="10"/>
    </row>
    <row r="7" spans="2:13" ht="85.5" customHeight="1">
      <c r="B7" s="12" t="s">
        <v>0</v>
      </c>
      <c r="C7" s="13" t="s">
        <v>1</v>
      </c>
      <c r="D7" s="13" t="s">
        <v>2</v>
      </c>
      <c r="E7" s="13" t="s">
        <v>3</v>
      </c>
      <c r="F7" s="13" t="s">
        <v>4</v>
      </c>
      <c r="G7" s="14" t="s">
        <v>5</v>
      </c>
      <c r="H7" s="15" t="s">
        <v>6</v>
      </c>
      <c r="I7" s="15" t="s">
        <v>7</v>
      </c>
      <c r="J7" s="16" t="s">
        <v>8</v>
      </c>
      <c r="K7" s="15" t="s">
        <v>9</v>
      </c>
      <c r="L7" s="15" t="s">
        <v>10</v>
      </c>
      <c r="M7" s="15" t="s">
        <v>11</v>
      </c>
    </row>
    <row r="8" spans="2:13" s="17" customFormat="1" ht="24.75" customHeight="1">
      <c r="B8" s="18" t="s">
        <v>12</v>
      </c>
      <c r="C8" s="19" t="s">
        <v>13</v>
      </c>
      <c r="D8" s="20"/>
      <c r="E8" s="20"/>
      <c r="F8" s="21" t="s">
        <v>14</v>
      </c>
      <c r="G8" s="22">
        <v>3400</v>
      </c>
      <c r="H8" s="23"/>
      <c r="I8" s="23">
        <f>ROUND(G8*H8,2)</f>
        <v>0</v>
      </c>
      <c r="J8" s="24"/>
      <c r="K8" s="23">
        <f>ROUND(I8*J8,2)</f>
        <v>0</v>
      </c>
      <c r="L8" s="23">
        <f>(M8/G8)</f>
        <v>0</v>
      </c>
      <c r="M8" s="23">
        <f>ROUND(I8+K8,2)</f>
        <v>0</v>
      </c>
    </row>
    <row r="9" spans="2:13" s="17" customFormat="1" ht="55.5" customHeight="1">
      <c r="B9" s="18" t="s">
        <v>15</v>
      </c>
      <c r="C9" s="25" t="s">
        <v>16</v>
      </c>
      <c r="D9" s="20"/>
      <c r="E9" s="20"/>
      <c r="F9" s="21" t="s">
        <v>14</v>
      </c>
      <c r="G9" s="22">
        <v>80</v>
      </c>
      <c r="H9" s="23"/>
      <c r="I9" s="23">
        <f>ROUND(G9*H9,2)</f>
        <v>0</v>
      </c>
      <c r="J9" s="24"/>
      <c r="K9" s="23">
        <f>ROUND(I9*J9,2)</f>
        <v>0</v>
      </c>
      <c r="L9" s="23">
        <f>(M9/G9)</f>
        <v>0</v>
      </c>
      <c r="M9" s="23">
        <f>ROUND(I9+K9,2)</f>
        <v>0</v>
      </c>
    </row>
    <row r="10" spans="2:13" s="17" customFormat="1" ht="15" customHeight="1">
      <c r="B10" s="18"/>
      <c r="C10" s="26"/>
      <c r="D10" s="20"/>
      <c r="E10" s="20"/>
      <c r="F10" s="18"/>
      <c r="G10" s="27"/>
      <c r="H10" s="28" t="s">
        <v>17</v>
      </c>
      <c r="I10" s="23">
        <f>SUM(I8:I9)</f>
        <v>0</v>
      </c>
      <c r="J10" s="24"/>
      <c r="K10" s="23"/>
      <c r="L10" s="23"/>
      <c r="M10" s="23"/>
    </row>
    <row r="11" spans="2:13" s="17" customFormat="1" ht="15" customHeight="1">
      <c r="B11" s="18"/>
      <c r="C11" s="26"/>
      <c r="D11" s="20"/>
      <c r="E11" s="20"/>
      <c r="F11" s="18"/>
      <c r="G11" s="27"/>
      <c r="H11" s="23"/>
      <c r="I11" s="28" t="s">
        <v>18</v>
      </c>
      <c r="J11" s="29"/>
      <c r="K11" s="23">
        <f>SUM(K8:K10)</f>
        <v>0</v>
      </c>
      <c r="L11" s="23"/>
      <c r="M11" s="23"/>
    </row>
    <row r="12" spans="2:13" s="17" customFormat="1" ht="15" customHeight="1">
      <c r="B12" s="18"/>
      <c r="C12" s="26"/>
      <c r="D12" s="20"/>
      <c r="E12" s="20"/>
      <c r="F12" s="18"/>
      <c r="G12" s="27"/>
      <c r="H12" s="23"/>
      <c r="I12" s="23"/>
      <c r="J12" s="24"/>
      <c r="K12" s="23"/>
      <c r="L12" s="28" t="s">
        <v>19</v>
      </c>
      <c r="M12" s="23">
        <f>SUM(M8:M11)</f>
        <v>0</v>
      </c>
    </row>
    <row r="13" spans="2:13" s="182" customFormat="1" ht="15" customHeight="1">
      <c r="B13" s="183"/>
      <c r="C13" s="184"/>
      <c r="F13" s="183"/>
      <c r="G13" s="185"/>
      <c r="H13" s="186"/>
      <c r="I13" s="186"/>
      <c r="J13" s="187"/>
      <c r="K13" s="186"/>
      <c r="L13" s="188"/>
      <c r="M13" s="186"/>
    </row>
    <row r="14" spans="2:13" s="182" customFormat="1" ht="15" customHeight="1">
      <c r="B14" s="183"/>
      <c r="C14" s="184"/>
      <c r="F14" s="183"/>
      <c r="G14" s="185"/>
      <c r="H14" s="186"/>
      <c r="I14" s="186"/>
      <c r="J14" s="187"/>
      <c r="K14" s="186"/>
      <c r="L14" s="188"/>
      <c r="M14" s="186"/>
    </row>
    <row r="15" spans="2:13" ht="12.75">
      <c r="B15" s="7"/>
      <c r="C15" s="8"/>
      <c r="D15" s="7"/>
      <c r="E15" s="7"/>
      <c r="F15" s="7"/>
      <c r="G15" s="9"/>
      <c r="H15" s="10"/>
      <c r="I15" s="10"/>
      <c r="J15" s="11"/>
      <c r="K15" s="10"/>
      <c r="L15" s="10"/>
      <c r="M15" s="10"/>
    </row>
    <row r="16" spans="2:13" ht="110.25" customHeight="1">
      <c r="B16" s="12" t="s">
        <v>20</v>
      </c>
      <c r="C16" s="13" t="s">
        <v>1</v>
      </c>
      <c r="D16" s="13" t="s">
        <v>2</v>
      </c>
      <c r="E16" s="13" t="s">
        <v>21</v>
      </c>
      <c r="F16" s="13" t="s">
        <v>4</v>
      </c>
      <c r="G16" s="14" t="s">
        <v>5</v>
      </c>
      <c r="H16" s="15" t="s">
        <v>6</v>
      </c>
      <c r="I16" s="15" t="s">
        <v>7</v>
      </c>
      <c r="J16" s="30" t="s">
        <v>8</v>
      </c>
      <c r="K16" s="15" t="s">
        <v>9</v>
      </c>
      <c r="L16" s="15" t="s">
        <v>10</v>
      </c>
      <c r="M16" s="15" t="s">
        <v>11</v>
      </c>
    </row>
    <row r="17" spans="2:13" s="17" customFormat="1" ht="30" customHeight="1">
      <c r="B17" s="18" t="s">
        <v>12</v>
      </c>
      <c r="C17" s="19" t="s">
        <v>22</v>
      </c>
      <c r="D17" s="20"/>
      <c r="E17" s="20"/>
      <c r="F17" s="21" t="s">
        <v>23</v>
      </c>
      <c r="G17" s="22">
        <v>3100</v>
      </c>
      <c r="H17" s="23"/>
      <c r="I17" s="23">
        <f>ROUND(G17*H17,2)</f>
        <v>0</v>
      </c>
      <c r="J17" s="24"/>
      <c r="K17" s="23">
        <f>ROUND(I17*J17,2)</f>
        <v>0</v>
      </c>
      <c r="L17" s="23">
        <f>(M17/G17)</f>
        <v>0</v>
      </c>
      <c r="M17" s="23">
        <f>ROUND(I17+K17,2)</f>
        <v>0</v>
      </c>
    </row>
    <row r="18" spans="2:13" s="17" customFormat="1" ht="15" customHeight="1">
      <c r="B18" s="18"/>
      <c r="C18" s="26"/>
      <c r="D18" s="20"/>
      <c r="E18" s="20"/>
      <c r="F18" s="18"/>
      <c r="G18" s="27"/>
      <c r="H18" s="28" t="s">
        <v>17</v>
      </c>
      <c r="I18" s="23">
        <f>SUM(I17)</f>
        <v>0</v>
      </c>
      <c r="J18" s="24"/>
      <c r="K18" s="23"/>
      <c r="L18" s="23"/>
      <c r="M18" s="23"/>
    </row>
    <row r="19" spans="2:13" s="17" customFormat="1" ht="15" customHeight="1">
      <c r="B19" s="18"/>
      <c r="C19" s="26"/>
      <c r="D19" s="20"/>
      <c r="E19" s="20"/>
      <c r="F19" s="18"/>
      <c r="G19" s="27"/>
      <c r="H19" s="23"/>
      <c r="I19" s="28" t="s">
        <v>18</v>
      </c>
      <c r="J19" s="29"/>
      <c r="K19" s="23">
        <f>SUM(K17:K18)</f>
        <v>0</v>
      </c>
      <c r="L19" s="23"/>
      <c r="M19" s="23"/>
    </row>
    <row r="20" spans="2:13" s="17" customFormat="1" ht="15" customHeight="1">
      <c r="B20" s="18"/>
      <c r="C20" s="26"/>
      <c r="D20" s="20"/>
      <c r="E20" s="20"/>
      <c r="F20" s="18"/>
      <c r="G20" s="27"/>
      <c r="H20" s="23"/>
      <c r="I20" s="23"/>
      <c r="J20" s="24"/>
      <c r="K20" s="23"/>
      <c r="L20" s="28" t="s">
        <v>19</v>
      </c>
      <c r="M20" s="23">
        <f>SUM(M17:M19)</f>
        <v>0</v>
      </c>
    </row>
    <row r="21" spans="2:13" s="182" customFormat="1" ht="15" customHeight="1">
      <c r="B21" s="183"/>
      <c r="C21" s="184"/>
      <c r="F21" s="183"/>
      <c r="G21" s="185"/>
      <c r="H21" s="186"/>
      <c r="I21" s="186"/>
      <c r="J21" s="187"/>
      <c r="K21" s="186"/>
      <c r="L21" s="188"/>
      <c r="M21" s="186"/>
    </row>
    <row r="22" spans="2:13" s="182" customFormat="1" ht="15" customHeight="1">
      <c r="B22" s="183"/>
      <c r="C22" s="184"/>
      <c r="F22" s="183"/>
      <c r="G22" s="185"/>
      <c r="H22" s="186"/>
      <c r="I22" s="186"/>
      <c r="J22" s="187"/>
      <c r="K22" s="186"/>
      <c r="L22" s="188"/>
      <c r="M22" s="186"/>
    </row>
    <row r="23" spans="2:13" ht="12.75">
      <c r="B23" s="7"/>
      <c r="C23" s="8"/>
      <c r="D23" s="7"/>
      <c r="E23" s="7"/>
      <c r="F23" s="7"/>
      <c r="G23" s="9"/>
      <c r="H23" s="10"/>
      <c r="I23" s="10"/>
      <c r="J23" s="11"/>
      <c r="K23" s="10"/>
      <c r="L23" s="10"/>
      <c r="M23" s="10"/>
    </row>
    <row r="24" spans="2:13" ht="76.5">
      <c r="B24" s="181" t="s">
        <v>24</v>
      </c>
      <c r="C24" s="13" t="s">
        <v>1</v>
      </c>
      <c r="D24" s="13" t="s">
        <v>2</v>
      </c>
      <c r="E24" s="13" t="s">
        <v>3</v>
      </c>
      <c r="F24" s="13" t="s">
        <v>4</v>
      </c>
      <c r="G24" s="14" t="s">
        <v>5</v>
      </c>
      <c r="H24" s="15" t="s">
        <v>6</v>
      </c>
      <c r="I24" s="15" t="s">
        <v>7</v>
      </c>
      <c r="J24" s="16" t="s">
        <v>8</v>
      </c>
      <c r="K24" s="15" t="s">
        <v>9</v>
      </c>
      <c r="L24" s="15" t="s">
        <v>10</v>
      </c>
      <c r="M24" s="15" t="s">
        <v>11</v>
      </c>
    </row>
    <row r="25" spans="2:13" s="17" customFormat="1" ht="50.25" customHeight="1">
      <c r="B25" s="18" t="s">
        <v>12</v>
      </c>
      <c r="C25" s="19" t="s">
        <v>25</v>
      </c>
      <c r="D25" s="20"/>
      <c r="E25" s="20"/>
      <c r="F25" s="21" t="s">
        <v>26</v>
      </c>
      <c r="G25" s="22">
        <v>141</v>
      </c>
      <c r="H25" s="23"/>
      <c r="I25" s="23">
        <f>ROUND(G25*H25,2)</f>
        <v>0</v>
      </c>
      <c r="J25" s="24"/>
      <c r="K25" s="23">
        <f>ROUND(I25*J25,2)</f>
        <v>0</v>
      </c>
      <c r="L25" s="23">
        <f>(M25/G25)</f>
        <v>0</v>
      </c>
      <c r="M25" s="23">
        <f>ROUND(I25+K25,2)</f>
        <v>0</v>
      </c>
    </row>
    <row r="26" spans="2:13" s="17" customFormat="1" ht="15" customHeight="1">
      <c r="B26" s="18"/>
      <c r="C26" s="26"/>
      <c r="D26" s="20"/>
      <c r="E26" s="20"/>
      <c r="F26" s="18"/>
      <c r="G26" s="27"/>
      <c r="H26" s="28" t="s">
        <v>17</v>
      </c>
      <c r="I26" s="23">
        <f>SUM(I25)</f>
        <v>0</v>
      </c>
      <c r="J26" s="24"/>
      <c r="K26" s="23"/>
      <c r="L26" s="23"/>
      <c r="M26" s="23"/>
    </row>
    <row r="27" spans="2:13" s="17" customFormat="1" ht="15" customHeight="1">
      <c r="B27" s="18"/>
      <c r="C27" s="26"/>
      <c r="D27" s="20"/>
      <c r="E27" s="20"/>
      <c r="F27" s="18"/>
      <c r="G27" s="27"/>
      <c r="H27" s="23"/>
      <c r="I27" s="28" t="s">
        <v>18</v>
      </c>
      <c r="J27" s="29"/>
      <c r="K27" s="23">
        <f>SUM(K25:K26)</f>
        <v>0</v>
      </c>
      <c r="L27" s="23"/>
      <c r="M27" s="23"/>
    </row>
    <row r="28" spans="2:13" s="17" customFormat="1" ht="15" customHeight="1">
      <c r="B28" s="18"/>
      <c r="C28" s="26"/>
      <c r="D28" s="20"/>
      <c r="E28" s="20"/>
      <c r="F28" s="18"/>
      <c r="G28" s="27"/>
      <c r="H28" s="23"/>
      <c r="I28" s="23"/>
      <c r="J28" s="24"/>
      <c r="K28" s="23"/>
      <c r="L28" s="28" t="s">
        <v>19</v>
      </c>
      <c r="M28" s="23">
        <f>SUM(M25:M27)</f>
        <v>0</v>
      </c>
    </row>
    <row r="29" spans="2:13" s="182" customFormat="1" ht="15" customHeight="1">
      <c r="B29" s="183"/>
      <c r="C29" s="184"/>
      <c r="F29" s="183"/>
      <c r="G29" s="185"/>
      <c r="H29" s="186"/>
      <c r="I29" s="186"/>
      <c r="J29" s="187"/>
      <c r="K29" s="186"/>
      <c r="L29" s="188"/>
      <c r="M29" s="186"/>
    </row>
    <row r="30" spans="2:13" s="182" customFormat="1" ht="15" customHeight="1">
      <c r="B30" s="183"/>
      <c r="C30" s="184"/>
      <c r="F30" s="183"/>
      <c r="G30" s="185"/>
      <c r="H30" s="186"/>
      <c r="I30" s="186"/>
      <c r="J30" s="187"/>
      <c r="K30" s="186"/>
      <c r="L30" s="188"/>
      <c r="M30" s="186"/>
    </row>
    <row r="31" spans="2:13" ht="12.75">
      <c r="B31" s="7"/>
      <c r="C31" s="8"/>
      <c r="D31" s="7"/>
      <c r="E31" s="7"/>
      <c r="F31" s="7"/>
      <c r="G31" s="9"/>
      <c r="H31" s="10"/>
      <c r="I31" s="10"/>
      <c r="J31" s="11"/>
      <c r="K31" s="10"/>
      <c r="L31" s="10"/>
      <c r="M31" s="10"/>
    </row>
    <row r="32" spans="2:13" ht="109.5" customHeight="1">
      <c r="B32" s="12" t="s">
        <v>27</v>
      </c>
      <c r="C32" s="13" t="s">
        <v>1</v>
      </c>
      <c r="D32" s="13" t="s">
        <v>2</v>
      </c>
      <c r="E32" s="13" t="s">
        <v>3</v>
      </c>
      <c r="F32" s="13" t="s">
        <v>4</v>
      </c>
      <c r="G32" s="14" t="s">
        <v>5</v>
      </c>
      <c r="H32" s="15" t="s">
        <v>6</v>
      </c>
      <c r="I32" s="15" t="s">
        <v>7</v>
      </c>
      <c r="J32" s="16" t="s">
        <v>8</v>
      </c>
      <c r="K32" s="15" t="s">
        <v>9</v>
      </c>
      <c r="L32" s="15" t="s">
        <v>10</v>
      </c>
      <c r="M32" s="15" t="s">
        <v>11</v>
      </c>
    </row>
    <row r="33" spans="2:13" s="17" customFormat="1" ht="35.25" customHeight="1">
      <c r="B33" s="18" t="s">
        <v>12</v>
      </c>
      <c r="C33" s="19" t="s">
        <v>28</v>
      </c>
      <c r="D33" s="20"/>
      <c r="E33" s="20"/>
      <c r="F33" s="21" t="s">
        <v>14</v>
      </c>
      <c r="G33" s="22">
        <v>7500</v>
      </c>
      <c r="H33" s="23"/>
      <c r="I33" s="23">
        <f>ROUND(G33*H33,2)</f>
        <v>0</v>
      </c>
      <c r="J33" s="24"/>
      <c r="K33" s="23">
        <f>ROUND(I33*J33,2)</f>
        <v>0</v>
      </c>
      <c r="L33" s="23">
        <f>(M33/G33)</f>
        <v>0</v>
      </c>
      <c r="M33" s="23">
        <f>ROUND(I33+K33,2)</f>
        <v>0</v>
      </c>
    </row>
    <row r="34" spans="2:13" s="17" customFormat="1" ht="36" customHeight="1">
      <c r="B34" s="18" t="s">
        <v>15</v>
      </c>
      <c r="C34" s="19" t="s">
        <v>322</v>
      </c>
      <c r="D34" s="20"/>
      <c r="E34" s="20"/>
      <c r="F34" s="21" t="s">
        <v>14</v>
      </c>
      <c r="G34" s="22">
        <v>10500</v>
      </c>
      <c r="H34" s="23"/>
      <c r="I34" s="23">
        <f>ROUND(G34*H34,2)</f>
        <v>0</v>
      </c>
      <c r="J34" s="24"/>
      <c r="K34" s="23">
        <f>ROUND(I34*J34,2)</f>
        <v>0</v>
      </c>
      <c r="L34" s="23">
        <f>(M34/G34)</f>
        <v>0</v>
      </c>
      <c r="M34" s="23">
        <f>ROUND(I34+K34,2)</f>
        <v>0</v>
      </c>
    </row>
    <row r="35" spans="2:13" s="17" customFormat="1" ht="15" customHeight="1">
      <c r="B35" s="18"/>
      <c r="C35" s="26"/>
      <c r="D35" s="20"/>
      <c r="E35" s="20"/>
      <c r="F35" s="18"/>
      <c r="G35" s="27"/>
      <c r="H35" s="28" t="s">
        <v>17</v>
      </c>
      <c r="I35" s="23">
        <f>SUM(I33:I34)</f>
        <v>0</v>
      </c>
      <c r="J35" s="24"/>
      <c r="K35" s="23"/>
      <c r="L35" s="23"/>
      <c r="M35" s="23"/>
    </row>
    <row r="36" spans="2:13" s="17" customFormat="1" ht="15" customHeight="1">
      <c r="B36" s="18"/>
      <c r="C36" s="26"/>
      <c r="D36" s="20"/>
      <c r="E36" s="20"/>
      <c r="F36" s="18"/>
      <c r="G36" s="27"/>
      <c r="H36" s="23"/>
      <c r="I36" s="28" t="s">
        <v>18</v>
      </c>
      <c r="J36" s="29"/>
      <c r="K36" s="23">
        <f>SUM(K33:K35)</f>
        <v>0</v>
      </c>
      <c r="L36" s="23"/>
      <c r="M36" s="23"/>
    </row>
    <row r="37" spans="2:13" s="17" customFormat="1" ht="15" customHeight="1">
      <c r="B37" s="18"/>
      <c r="C37" s="26"/>
      <c r="D37" s="20"/>
      <c r="E37" s="20"/>
      <c r="F37" s="18"/>
      <c r="G37" s="27"/>
      <c r="H37" s="23"/>
      <c r="I37" s="23"/>
      <c r="J37" s="24"/>
      <c r="K37" s="23"/>
      <c r="L37" s="28" t="s">
        <v>19</v>
      </c>
      <c r="M37" s="23">
        <f>SUM(M33:M36)</f>
        <v>0</v>
      </c>
    </row>
    <row r="38" spans="2:13" s="182" customFormat="1" ht="15" customHeight="1">
      <c r="B38" s="183"/>
      <c r="C38" s="184"/>
      <c r="F38" s="183"/>
      <c r="G38" s="185"/>
      <c r="H38" s="186"/>
      <c r="I38" s="186"/>
      <c r="J38" s="187"/>
      <c r="K38" s="186"/>
      <c r="L38" s="188"/>
      <c r="M38" s="186"/>
    </row>
    <row r="39" spans="2:13" s="182" customFormat="1" ht="15" customHeight="1">
      <c r="B39" s="183"/>
      <c r="C39" s="184"/>
      <c r="F39" s="183"/>
      <c r="G39" s="185"/>
      <c r="H39" s="186"/>
      <c r="I39" s="186"/>
      <c r="J39" s="187"/>
      <c r="K39" s="186"/>
      <c r="L39" s="188"/>
      <c r="M39" s="186"/>
    </row>
    <row r="40" spans="2:13" ht="12.75">
      <c r="B40" s="7"/>
      <c r="C40" s="8"/>
      <c r="D40" s="7"/>
      <c r="E40" s="7"/>
      <c r="F40" s="7"/>
      <c r="G40" s="9"/>
      <c r="H40" s="10"/>
      <c r="I40" s="10"/>
      <c r="J40" s="11"/>
      <c r="K40" s="10"/>
      <c r="L40" s="10"/>
      <c r="M40" s="10"/>
    </row>
    <row r="41" spans="2:13" ht="102.75" customHeight="1">
      <c r="B41" s="12" t="s">
        <v>29</v>
      </c>
      <c r="C41" s="13" t="s">
        <v>1</v>
      </c>
      <c r="D41" s="13" t="s">
        <v>2</v>
      </c>
      <c r="E41" s="13" t="s">
        <v>3</v>
      </c>
      <c r="F41" s="13" t="s">
        <v>4</v>
      </c>
      <c r="G41" s="14" t="s">
        <v>5</v>
      </c>
      <c r="H41" s="15" t="s">
        <v>6</v>
      </c>
      <c r="I41" s="15" t="s">
        <v>7</v>
      </c>
      <c r="J41" s="16" t="s">
        <v>8</v>
      </c>
      <c r="K41" s="15" t="s">
        <v>9</v>
      </c>
      <c r="L41" s="15" t="s">
        <v>10</v>
      </c>
      <c r="M41" s="15" t="s">
        <v>11</v>
      </c>
    </row>
    <row r="42" spans="2:13" s="17" customFormat="1" ht="42" customHeight="1">
      <c r="B42" s="18" t="s">
        <v>12</v>
      </c>
      <c r="C42" s="19" t="s">
        <v>30</v>
      </c>
      <c r="D42" s="20"/>
      <c r="E42" s="20"/>
      <c r="F42" s="21" t="s">
        <v>14</v>
      </c>
      <c r="G42" s="22">
        <v>1540</v>
      </c>
      <c r="H42" s="23"/>
      <c r="I42" s="23">
        <f>ROUND(G42*H42,2)</f>
        <v>0</v>
      </c>
      <c r="J42" s="24"/>
      <c r="K42" s="23">
        <f>ROUND(I42*J42,2)</f>
        <v>0</v>
      </c>
      <c r="L42" s="23">
        <f>(M42/G42)</f>
        <v>0</v>
      </c>
      <c r="M42" s="23">
        <f>ROUND(I42+K42,2)</f>
        <v>0</v>
      </c>
    </row>
    <row r="43" spans="2:13" s="17" customFormat="1" ht="15" customHeight="1">
      <c r="B43" s="18"/>
      <c r="C43" s="26"/>
      <c r="D43" s="20"/>
      <c r="E43" s="20"/>
      <c r="F43" s="18"/>
      <c r="G43" s="27"/>
      <c r="H43" s="28" t="s">
        <v>17</v>
      </c>
      <c r="I43" s="23">
        <f>SUM(I42)</f>
        <v>0</v>
      </c>
      <c r="J43" s="24"/>
      <c r="K43" s="23"/>
      <c r="L43" s="23"/>
      <c r="M43" s="23"/>
    </row>
    <row r="44" spans="2:13" s="17" customFormat="1" ht="15" customHeight="1">
      <c r="B44" s="18"/>
      <c r="C44" s="26"/>
      <c r="D44" s="20"/>
      <c r="E44" s="20"/>
      <c r="F44" s="18"/>
      <c r="G44" s="27"/>
      <c r="H44" s="23"/>
      <c r="I44" s="28" t="s">
        <v>18</v>
      </c>
      <c r="J44" s="29"/>
      <c r="K44" s="23">
        <f>SUM(K42:K43)</f>
        <v>0</v>
      </c>
      <c r="L44" s="23"/>
      <c r="M44" s="23"/>
    </row>
    <row r="45" spans="2:13" s="17" customFormat="1" ht="15" customHeight="1">
      <c r="B45" s="18"/>
      <c r="C45" s="26"/>
      <c r="D45" s="20"/>
      <c r="E45" s="20"/>
      <c r="F45" s="18"/>
      <c r="G45" s="27"/>
      <c r="H45" s="23"/>
      <c r="I45" s="23"/>
      <c r="J45" s="24"/>
      <c r="K45" s="23"/>
      <c r="L45" s="28" t="s">
        <v>19</v>
      </c>
      <c r="M45" s="23">
        <f>SUM(M42:M44)</f>
        <v>0</v>
      </c>
    </row>
    <row r="46" spans="2:13" s="182" customFormat="1" ht="15" customHeight="1">
      <c r="B46" s="183"/>
      <c r="C46" s="184"/>
      <c r="F46" s="183"/>
      <c r="G46" s="185"/>
      <c r="H46" s="186"/>
      <c r="I46" s="186"/>
      <c r="J46" s="187"/>
      <c r="K46" s="186"/>
      <c r="L46" s="188"/>
      <c r="M46" s="186"/>
    </row>
    <row r="47" spans="2:13" s="182" customFormat="1" ht="15" customHeight="1">
      <c r="B47" s="183"/>
      <c r="C47" s="184"/>
      <c r="F47" s="183"/>
      <c r="G47" s="185"/>
      <c r="H47" s="186"/>
      <c r="I47" s="186"/>
      <c r="J47" s="187"/>
      <c r="K47" s="186"/>
      <c r="L47" s="188"/>
      <c r="M47" s="186"/>
    </row>
    <row r="48" spans="2:13" ht="12.75">
      <c r="B48" s="31"/>
      <c r="C48" s="32"/>
      <c r="D48" s="31"/>
      <c r="E48" s="31"/>
      <c r="F48" s="31"/>
      <c r="G48" s="33"/>
      <c r="H48" s="34"/>
      <c r="I48" s="34"/>
      <c r="J48" s="11"/>
      <c r="K48" s="34"/>
      <c r="L48" s="34"/>
      <c r="M48" s="34"/>
    </row>
    <row r="49" spans="2:13" ht="89.25">
      <c r="B49" s="12" t="s">
        <v>31</v>
      </c>
      <c r="C49" s="13" t="s">
        <v>1</v>
      </c>
      <c r="D49" s="13" t="s">
        <v>2</v>
      </c>
      <c r="E49" s="13" t="s">
        <v>21</v>
      </c>
      <c r="F49" s="13" t="s">
        <v>4</v>
      </c>
      <c r="G49" s="14" t="s">
        <v>5</v>
      </c>
      <c r="H49" s="15" t="s">
        <v>6</v>
      </c>
      <c r="I49" s="15" t="s">
        <v>7</v>
      </c>
      <c r="J49" s="16" t="s">
        <v>8</v>
      </c>
      <c r="K49" s="15" t="s">
        <v>9</v>
      </c>
      <c r="L49" s="15" t="s">
        <v>10</v>
      </c>
      <c r="M49" s="15" t="s">
        <v>11</v>
      </c>
    </row>
    <row r="50" spans="2:13" ht="25.5">
      <c r="B50" s="35"/>
      <c r="C50" s="13" t="s">
        <v>32</v>
      </c>
      <c r="D50" s="13"/>
      <c r="E50" s="13"/>
      <c r="F50" s="17"/>
      <c r="G50" s="14"/>
      <c r="H50" s="15"/>
      <c r="I50" s="15"/>
      <c r="J50" s="16"/>
      <c r="K50" s="15"/>
      <c r="L50" s="15"/>
      <c r="M50" s="15"/>
    </row>
    <row r="51" spans="2:13" ht="25.5">
      <c r="B51" s="36" t="s">
        <v>12</v>
      </c>
      <c r="C51" s="37" t="s">
        <v>33</v>
      </c>
      <c r="D51" s="13"/>
      <c r="E51" s="13"/>
      <c r="F51" s="38" t="s">
        <v>34</v>
      </c>
      <c r="G51" s="39">
        <v>20</v>
      </c>
      <c r="H51" s="23"/>
      <c r="I51" s="23">
        <f aca="true" t="shared" si="0" ref="I51:I64">ROUND(G51*H51,2)</f>
        <v>0</v>
      </c>
      <c r="J51" s="24"/>
      <c r="K51" s="23">
        <f aca="true" t="shared" si="1" ref="K51:K64">ROUND(I51*J51,2)</f>
        <v>0</v>
      </c>
      <c r="L51" s="23">
        <f aca="true" t="shared" si="2" ref="L51:L64">(M51/G51)</f>
        <v>0</v>
      </c>
      <c r="M51" s="23">
        <f aca="true" t="shared" si="3" ref="M51:M64">ROUND(I51+K51,2)</f>
        <v>0</v>
      </c>
    </row>
    <row r="52" spans="2:13" ht="25.5">
      <c r="B52" s="36" t="s">
        <v>15</v>
      </c>
      <c r="C52" s="37" t="s">
        <v>35</v>
      </c>
      <c r="D52" s="13"/>
      <c r="E52" s="13"/>
      <c r="F52" s="38" t="s">
        <v>34</v>
      </c>
      <c r="G52" s="40">
        <v>14</v>
      </c>
      <c r="H52" s="23"/>
      <c r="I52" s="23">
        <f t="shared" si="0"/>
        <v>0</v>
      </c>
      <c r="J52" s="24"/>
      <c r="K52" s="23">
        <f t="shared" si="1"/>
        <v>0</v>
      </c>
      <c r="L52" s="23">
        <f t="shared" si="2"/>
        <v>0</v>
      </c>
      <c r="M52" s="23">
        <f t="shared" si="3"/>
        <v>0</v>
      </c>
    </row>
    <row r="53" spans="2:13" ht="25.5">
      <c r="B53" s="36" t="s">
        <v>36</v>
      </c>
      <c r="C53" s="37" t="s">
        <v>37</v>
      </c>
      <c r="D53" s="13"/>
      <c r="E53" s="13"/>
      <c r="F53" s="38" t="s">
        <v>34</v>
      </c>
      <c r="G53" s="40">
        <v>12</v>
      </c>
      <c r="H53" s="23"/>
      <c r="I53" s="23">
        <f t="shared" si="0"/>
        <v>0</v>
      </c>
      <c r="J53" s="24"/>
      <c r="K53" s="23">
        <f t="shared" si="1"/>
        <v>0</v>
      </c>
      <c r="L53" s="23">
        <f t="shared" si="2"/>
        <v>0</v>
      </c>
      <c r="M53" s="23">
        <f t="shared" si="3"/>
        <v>0</v>
      </c>
    </row>
    <row r="54" spans="2:13" ht="21" customHeight="1">
      <c r="B54" s="36" t="s">
        <v>38</v>
      </c>
      <c r="C54" s="37" t="s">
        <v>39</v>
      </c>
      <c r="D54" s="13"/>
      <c r="E54" s="13"/>
      <c r="F54" s="38" t="s">
        <v>14</v>
      </c>
      <c r="G54" s="40">
        <v>41</v>
      </c>
      <c r="H54" s="23"/>
      <c r="I54" s="23">
        <f t="shared" si="0"/>
        <v>0</v>
      </c>
      <c r="J54" s="24"/>
      <c r="K54" s="23">
        <f t="shared" si="1"/>
        <v>0</v>
      </c>
      <c r="L54" s="23">
        <f t="shared" si="2"/>
        <v>0</v>
      </c>
      <c r="M54" s="23">
        <f t="shared" si="3"/>
        <v>0</v>
      </c>
    </row>
    <row r="55" spans="2:13" ht="19.5" customHeight="1">
      <c r="B55" s="36" t="s">
        <v>40</v>
      </c>
      <c r="C55" s="37" t="s">
        <v>41</v>
      </c>
      <c r="D55" s="13"/>
      <c r="E55" s="13"/>
      <c r="F55" s="38" t="s">
        <v>42</v>
      </c>
      <c r="G55" s="40">
        <v>26</v>
      </c>
      <c r="H55" s="23"/>
      <c r="I55" s="23">
        <f t="shared" si="0"/>
        <v>0</v>
      </c>
      <c r="J55" s="24"/>
      <c r="K55" s="23">
        <f t="shared" si="1"/>
        <v>0</v>
      </c>
      <c r="L55" s="23">
        <f t="shared" si="2"/>
        <v>0</v>
      </c>
      <c r="M55" s="23">
        <f t="shared" si="3"/>
        <v>0</v>
      </c>
    </row>
    <row r="56" spans="2:13" ht="20.25" customHeight="1">
      <c r="B56" s="36" t="s">
        <v>43</v>
      </c>
      <c r="C56" s="37" t="s">
        <v>44</v>
      </c>
      <c r="D56" s="13"/>
      <c r="E56" s="13"/>
      <c r="F56" s="38" t="s">
        <v>42</v>
      </c>
      <c r="G56" s="40">
        <v>10</v>
      </c>
      <c r="H56" s="23"/>
      <c r="I56" s="23">
        <f t="shared" si="0"/>
        <v>0</v>
      </c>
      <c r="J56" s="24"/>
      <c r="K56" s="23">
        <f t="shared" si="1"/>
        <v>0</v>
      </c>
      <c r="L56" s="23">
        <f t="shared" si="2"/>
        <v>0</v>
      </c>
      <c r="M56" s="23">
        <f t="shared" si="3"/>
        <v>0</v>
      </c>
    </row>
    <row r="57" spans="2:13" ht="21.75" customHeight="1">
      <c r="B57" s="36" t="s">
        <v>45</v>
      </c>
      <c r="C57" s="37" t="s">
        <v>46</v>
      </c>
      <c r="D57" s="13"/>
      <c r="E57" s="13"/>
      <c r="F57" s="38" t="s">
        <v>26</v>
      </c>
      <c r="G57" s="40">
        <v>10</v>
      </c>
      <c r="H57" s="23"/>
      <c r="I57" s="23">
        <f t="shared" si="0"/>
        <v>0</v>
      </c>
      <c r="J57" s="24"/>
      <c r="K57" s="23">
        <f t="shared" si="1"/>
        <v>0</v>
      </c>
      <c r="L57" s="23">
        <f t="shared" si="2"/>
        <v>0</v>
      </c>
      <c r="M57" s="23">
        <f t="shared" si="3"/>
        <v>0</v>
      </c>
    </row>
    <row r="58" spans="2:13" ht="22.5" customHeight="1">
      <c r="B58" s="36" t="s">
        <v>47</v>
      </c>
      <c r="C58" s="37" t="s">
        <v>48</v>
      </c>
      <c r="D58" s="41"/>
      <c r="E58" s="41"/>
      <c r="F58" s="38" t="s">
        <v>26</v>
      </c>
      <c r="G58" s="40">
        <v>6</v>
      </c>
      <c r="H58" s="23"/>
      <c r="I58" s="23">
        <f t="shared" si="0"/>
        <v>0</v>
      </c>
      <c r="J58" s="24"/>
      <c r="K58" s="23">
        <f t="shared" si="1"/>
        <v>0</v>
      </c>
      <c r="L58" s="23">
        <f t="shared" si="2"/>
        <v>0</v>
      </c>
      <c r="M58" s="23">
        <f t="shared" si="3"/>
        <v>0</v>
      </c>
    </row>
    <row r="59" spans="2:13" ht="20.25" customHeight="1">
      <c r="B59" s="36" t="s">
        <v>49</v>
      </c>
      <c r="C59" s="37" t="s">
        <v>50</v>
      </c>
      <c r="D59" s="41"/>
      <c r="E59" s="41"/>
      <c r="F59" s="38" t="s">
        <v>26</v>
      </c>
      <c r="G59" s="40">
        <v>10</v>
      </c>
      <c r="H59" s="23"/>
      <c r="I59" s="23">
        <f t="shared" si="0"/>
        <v>0</v>
      </c>
      <c r="J59" s="24"/>
      <c r="K59" s="23">
        <f t="shared" si="1"/>
        <v>0</v>
      </c>
      <c r="L59" s="23">
        <f t="shared" si="2"/>
        <v>0</v>
      </c>
      <c r="M59" s="23">
        <f t="shared" si="3"/>
        <v>0</v>
      </c>
    </row>
    <row r="60" spans="2:13" ht="18.75" customHeight="1">
      <c r="B60" s="36" t="s">
        <v>51</v>
      </c>
      <c r="C60" s="37" t="s">
        <v>52</v>
      </c>
      <c r="D60" s="41"/>
      <c r="E60" s="41"/>
      <c r="F60" s="38" t="s">
        <v>42</v>
      </c>
      <c r="G60" s="40">
        <v>3</v>
      </c>
      <c r="H60" s="23"/>
      <c r="I60" s="23">
        <f t="shared" si="0"/>
        <v>0</v>
      </c>
      <c r="J60" s="24"/>
      <c r="K60" s="23">
        <f t="shared" si="1"/>
        <v>0</v>
      </c>
      <c r="L60" s="23">
        <f t="shared" si="2"/>
        <v>0</v>
      </c>
      <c r="M60" s="23">
        <f t="shared" si="3"/>
        <v>0</v>
      </c>
    </row>
    <row r="61" spans="2:13" ht="25.5">
      <c r="B61" s="36" t="s">
        <v>53</v>
      </c>
      <c r="C61" s="37" t="s">
        <v>54</v>
      </c>
      <c r="D61" s="41"/>
      <c r="E61" s="41"/>
      <c r="F61" s="38" t="s">
        <v>42</v>
      </c>
      <c r="G61" s="40">
        <v>10</v>
      </c>
      <c r="H61" s="23"/>
      <c r="I61" s="23">
        <f t="shared" si="0"/>
        <v>0</v>
      </c>
      <c r="J61" s="24"/>
      <c r="K61" s="23">
        <f t="shared" si="1"/>
        <v>0</v>
      </c>
      <c r="L61" s="23">
        <f t="shared" si="2"/>
        <v>0</v>
      </c>
      <c r="M61" s="23">
        <f t="shared" si="3"/>
        <v>0</v>
      </c>
    </row>
    <row r="62" spans="2:13" ht="25.5">
      <c r="B62" s="36" t="s">
        <v>55</v>
      </c>
      <c r="C62" s="42" t="s">
        <v>56</v>
      </c>
      <c r="D62" s="41"/>
      <c r="E62" s="41"/>
      <c r="F62" s="38" t="s">
        <v>42</v>
      </c>
      <c r="G62" s="40">
        <v>8</v>
      </c>
      <c r="H62" s="23"/>
      <c r="I62" s="23">
        <f t="shared" si="0"/>
        <v>0</v>
      </c>
      <c r="J62" s="24"/>
      <c r="K62" s="23">
        <f t="shared" si="1"/>
        <v>0</v>
      </c>
      <c r="L62" s="23">
        <f t="shared" si="2"/>
        <v>0</v>
      </c>
      <c r="M62" s="23">
        <f t="shared" si="3"/>
        <v>0</v>
      </c>
    </row>
    <row r="63" spans="2:13" ht="18.75" customHeight="1">
      <c r="B63" s="36" t="s">
        <v>57</v>
      </c>
      <c r="C63" s="37" t="s">
        <v>58</v>
      </c>
      <c r="D63" s="41"/>
      <c r="E63" s="41"/>
      <c r="F63" s="38" t="s">
        <v>26</v>
      </c>
      <c r="G63" s="40">
        <v>4</v>
      </c>
      <c r="H63" s="23"/>
      <c r="I63" s="23">
        <f t="shared" si="0"/>
        <v>0</v>
      </c>
      <c r="J63" s="24"/>
      <c r="K63" s="23">
        <f t="shared" si="1"/>
        <v>0</v>
      </c>
      <c r="L63" s="23">
        <f t="shared" si="2"/>
        <v>0</v>
      </c>
      <c r="M63" s="23">
        <f t="shared" si="3"/>
        <v>0</v>
      </c>
    </row>
    <row r="64" spans="2:13" ht="19.5" customHeight="1">
      <c r="B64" s="36" t="s">
        <v>59</v>
      </c>
      <c r="C64" s="37" t="s">
        <v>60</v>
      </c>
      <c r="D64" s="41"/>
      <c r="E64" s="41"/>
      <c r="F64" s="38" t="s">
        <v>14</v>
      </c>
      <c r="G64" s="43">
        <v>8</v>
      </c>
      <c r="H64" s="23"/>
      <c r="I64" s="23">
        <f t="shared" si="0"/>
        <v>0</v>
      </c>
      <c r="J64" s="24"/>
      <c r="K64" s="23">
        <f t="shared" si="1"/>
        <v>0</v>
      </c>
      <c r="L64" s="23">
        <f t="shared" si="2"/>
        <v>0</v>
      </c>
      <c r="M64" s="23">
        <f t="shared" si="3"/>
        <v>0</v>
      </c>
    </row>
    <row r="65" spans="2:13" ht="12.75">
      <c r="B65" s="18"/>
      <c r="C65" s="26"/>
      <c r="D65" s="41"/>
      <c r="E65" s="41"/>
      <c r="F65" s="18"/>
      <c r="G65" s="27"/>
      <c r="H65" s="28" t="s">
        <v>17</v>
      </c>
      <c r="I65" s="23">
        <f>SUM(I51:I64)</f>
        <v>0</v>
      </c>
      <c r="J65" s="24"/>
      <c r="K65" s="23"/>
      <c r="L65" s="23"/>
      <c r="M65" s="23"/>
    </row>
    <row r="66" spans="2:13" ht="12.75">
      <c r="B66" s="18"/>
      <c r="C66" s="26"/>
      <c r="D66" s="41"/>
      <c r="E66" s="41"/>
      <c r="F66" s="18"/>
      <c r="G66" s="27"/>
      <c r="H66" s="23"/>
      <c r="I66" s="28" t="s">
        <v>18</v>
      </c>
      <c r="J66" s="29"/>
      <c r="K66" s="23">
        <f>SUM(K51:K65)</f>
        <v>0</v>
      </c>
      <c r="L66" s="23"/>
      <c r="M66" s="23"/>
    </row>
    <row r="67" spans="2:13" ht="12.75">
      <c r="B67" s="18"/>
      <c r="C67" s="26"/>
      <c r="D67" s="41"/>
      <c r="E67" s="41"/>
      <c r="F67" s="18"/>
      <c r="G67" s="27"/>
      <c r="H67" s="23"/>
      <c r="I67" s="23"/>
      <c r="J67" s="24"/>
      <c r="K67" s="23"/>
      <c r="L67" s="28" t="s">
        <v>19</v>
      </c>
      <c r="M67" s="23">
        <f>SUM(M51:M66)</f>
        <v>0</v>
      </c>
    </row>
    <row r="68" spans="2:13" s="189" customFormat="1" ht="12.75">
      <c r="B68" s="183"/>
      <c r="C68" s="184"/>
      <c r="D68" s="190"/>
      <c r="E68" s="190"/>
      <c r="F68" s="183"/>
      <c r="G68" s="185"/>
      <c r="H68" s="186"/>
      <c r="I68" s="186"/>
      <c r="J68" s="187"/>
      <c r="K68" s="186"/>
      <c r="L68" s="188"/>
      <c r="M68" s="186"/>
    </row>
    <row r="69" spans="2:13" s="189" customFormat="1" ht="12.75">
      <c r="B69" s="183"/>
      <c r="C69" s="184"/>
      <c r="D69" s="190"/>
      <c r="E69" s="190"/>
      <c r="F69" s="183"/>
      <c r="G69" s="185"/>
      <c r="H69" s="186"/>
      <c r="I69" s="186"/>
      <c r="J69" s="187"/>
      <c r="K69" s="186"/>
      <c r="L69" s="188"/>
      <c r="M69" s="186"/>
    </row>
    <row r="70" spans="2:13" ht="12.75">
      <c r="B70" s="31"/>
      <c r="C70" s="32"/>
      <c r="D70" s="31"/>
      <c r="E70" s="31"/>
      <c r="F70" s="31"/>
      <c r="G70" s="33"/>
      <c r="H70" s="34"/>
      <c r="I70" s="34"/>
      <c r="J70" s="11"/>
      <c r="K70" s="34"/>
      <c r="L70" s="34"/>
      <c r="M70" s="34"/>
    </row>
    <row r="71" spans="2:13" ht="89.25">
      <c r="B71" s="12" t="s">
        <v>61</v>
      </c>
      <c r="C71" s="13" t="s">
        <v>1</v>
      </c>
      <c r="D71" s="13" t="s">
        <v>2</v>
      </c>
      <c r="E71" s="13" t="s">
        <v>21</v>
      </c>
      <c r="F71" s="13" t="s">
        <v>4</v>
      </c>
      <c r="G71" s="14" t="s">
        <v>62</v>
      </c>
      <c r="H71" s="15" t="s">
        <v>6</v>
      </c>
      <c r="I71" s="15" t="s">
        <v>7</v>
      </c>
      <c r="J71" s="16" t="s">
        <v>8</v>
      </c>
      <c r="K71" s="15" t="s">
        <v>9</v>
      </c>
      <c r="L71" s="15" t="s">
        <v>10</v>
      </c>
      <c r="M71" s="15" t="s">
        <v>11</v>
      </c>
    </row>
    <row r="72" spans="2:13" ht="25.5">
      <c r="B72" s="35"/>
      <c r="C72" s="44" t="s">
        <v>63</v>
      </c>
      <c r="D72" s="45"/>
      <c r="E72" s="13"/>
      <c r="F72" s="13"/>
      <c r="G72" s="14"/>
      <c r="H72" s="15"/>
      <c r="I72" s="15"/>
      <c r="J72" s="16"/>
      <c r="K72" s="15"/>
      <c r="L72" s="15"/>
      <c r="M72" s="15"/>
    </row>
    <row r="73" spans="2:13" ht="12.75">
      <c r="B73" s="36" t="s">
        <v>12</v>
      </c>
      <c r="C73" s="37" t="s">
        <v>64</v>
      </c>
      <c r="D73" s="13"/>
      <c r="E73" s="13"/>
      <c r="F73" s="38" t="s">
        <v>42</v>
      </c>
      <c r="G73" s="46">
        <v>9</v>
      </c>
      <c r="H73" s="23"/>
      <c r="I73" s="23">
        <f aca="true" t="shared" si="4" ref="I73:I97">ROUND(G73*H73,2)</f>
        <v>0</v>
      </c>
      <c r="J73" s="24"/>
      <c r="K73" s="23">
        <f aca="true" t="shared" si="5" ref="K73:K98">ROUND(I73*J73,2)</f>
        <v>0</v>
      </c>
      <c r="L73" s="23">
        <f aca="true" t="shared" si="6" ref="L73:L97">(M73/G73)</f>
        <v>0</v>
      </c>
      <c r="M73" s="23">
        <f aca="true" t="shared" si="7" ref="M73:M97">ROUND(I73+K73,2)</f>
        <v>0</v>
      </c>
    </row>
    <row r="74" spans="2:13" ht="12.75">
      <c r="B74" s="36" t="s">
        <v>15</v>
      </c>
      <c r="C74" s="37" t="s">
        <v>65</v>
      </c>
      <c r="D74" s="13"/>
      <c r="E74" s="13"/>
      <c r="F74" s="38" t="s">
        <v>42</v>
      </c>
      <c r="G74" s="40">
        <v>14</v>
      </c>
      <c r="H74" s="23"/>
      <c r="I74" s="23">
        <f t="shared" si="4"/>
        <v>0</v>
      </c>
      <c r="J74" s="24"/>
      <c r="K74" s="23">
        <f t="shared" si="5"/>
        <v>0</v>
      </c>
      <c r="L74" s="23">
        <f t="shared" si="6"/>
        <v>0</v>
      </c>
      <c r="M74" s="23">
        <f t="shared" si="7"/>
        <v>0</v>
      </c>
    </row>
    <row r="75" spans="2:13" ht="12.75">
      <c r="B75" s="36" t="s">
        <v>36</v>
      </c>
      <c r="C75" s="37" t="s">
        <v>66</v>
      </c>
      <c r="D75" s="13"/>
      <c r="E75" s="13"/>
      <c r="F75" s="38" t="s">
        <v>42</v>
      </c>
      <c r="G75" s="40">
        <v>10</v>
      </c>
      <c r="H75" s="23"/>
      <c r="I75" s="23">
        <f t="shared" si="4"/>
        <v>0</v>
      </c>
      <c r="J75" s="24"/>
      <c r="K75" s="23">
        <f t="shared" si="5"/>
        <v>0</v>
      </c>
      <c r="L75" s="23">
        <f t="shared" si="6"/>
        <v>0</v>
      </c>
      <c r="M75" s="23">
        <f t="shared" si="7"/>
        <v>0</v>
      </c>
    </row>
    <row r="76" spans="2:13" ht="12.75">
      <c r="B76" s="36" t="s">
        <v>38</v>
      </c>
      <c r="C76" s="37" t="s">
        <v>67</v>
      </c>
      <c r="D76" s="13"/>
      <c r="E76" s="13"/>
      <c r="F76" s="38" t="s">
        <v>14</v>
      </c>
      <c r="G76" s="40">
        <v>195</v>
      </c>
      <c r="H76" s="23"/>
      <c r="I76" s="23">
        <f t="shared" si="4"/>
        <v>0</v>
      </c>
      <c r="J76" s="24"/>
      <c r="K76" s="23">
        <f t="shared" si="5"/>
        <v>0</v>
      </c>
      <c r="L76" s="23">
        <f t="shared" si="6"/>
        <v>0</v>
      </c>
      <c r="M76" s="23">
        <f t="shared" si="7"/>
        <v>0</v>
      </c>
    </row>
    <row r="77" spans="2:13" ht="12.75">
      <c r="B77" s="36" t="s">
        <v>40</v>
      </c>
      <c r="C77" s="37" t="s">
        <v>68</v>
      </c>
      <c r="D77" s="13"/>
      <c r="E77" s="13"/>
      <c r="F77" s="38" t="s">
        <v>14</v>
      </c>
      <c r="G77" s="40">
        <v>2</v>
      </c>
      <c r="H77" s="23"/>
      <c r="I77" s="23">
        <f t="shared" si="4"/>
        <v>0</v>
      </c>
      <c r="J77" s="24"/>
      <c r="K77" s="23">
        <f t="shared" si="5"/>
        <v>0</v>
      </c>
      <c r="L77" s="23">
        <f t="shared" si="6"/>
        <v>0</v>
      </c>
      <c r="M77" s="23">
        <f t="shared" si="7"/>
        <v>0</v>
      </c>
    </row>
    <row r="78" spans="2:13" ht="12.75">
      <c r="B78" s="36" t="s">
        <v>43</v>
      </c>
      <c r="C78" s="37" t="s">
        <v>69</v>
      </c>
      <c r="D78" s="13"/>
      <c r="E78" s="13"/>
      <c r="F78" s="38" t="s">
        <v>42</v>
      </c>
      <c r="G78" s="40">
        <v>6</v>
      </c>
      <c r="H78" s="23"/>
      <c r="I78" s="23">
        <f t="shared" si="4"/>
        <v>0</v>
      </c>
      <c r="J78" s="24"/>
      <c r="K78" s="23">
        <f t="shared" si="5"/>
        <v>0</v>
      </c>
      <c r="L78" s="23">
        <f t="shared" si="6"/>
        <v>0</v>
      </c>
      <c r="M78" s="23">
        <f t="shared" si="7"/>
        <v>0</v>
      </c>
    </row>
    <row r="79" spans="2:13" ht="12.75">
      <c r="B79" s="36" t="s">
        <v>45</v>
      </c>
      <c r="C79" s="37" t="s">
        <v>70</v>
      </c>
      <c r="D79" s="13"/>
      <c r="E79" s="13"/>
      <c r="F79" s="38" t="s">
        <v>14</v>
      </c>
      <c r="G79" s="40">
        <v>160</v>
      </c>
      <c r="H79" s="23"/>
      <c r="I79" s="23">
        <f t="shared" si="4"/>
        <v>0</v>
      </c>
      <c r="J79" s="24"/>
      <c r="K79" s="23">
        <f t="shared" si="5"/>
        <v>0</v>
      </c>
      <c r="L79" s="23">
        <f t="shared" si="6"/>
        <v>0</v>
      </c>
      <c r="M79" s="23">
        <f t="shared" si="7"/>
        <v>0</v>
      </c>
    </row>
    <row r="80" spans="2:13" ht="12.75">
      <c r="B80" s="36" t="s">
        <v>47</v>
      </c>
      <c r="C80" s="37" t="s">
        <v>71</v>
      </c>
      <c r="D80" s="13"/>
      <c r="E80" s="13"/>
      <c r="F80" s="38" t="s">
        <v>42</v>
      </c>
      <c r="G80" s="40">
        <v>13</v>
      </c>
      <c r="H80" s="23"/>
      <c r="I80" s="23">
        <f t="shared" si="4"/>
        <v>0</v>
      </c>
      <c r="J80" s="24"/>
      <c r="K80" s="23">
        <f t="shared" si="5"/>
        <v>0</v>
      </c>
      <c r="L80" s="23">
        <f t="shared" si="6"/>
        <v>0</v>
      </c>
      <c r="M80" s="23">
        <f t="shared" si="7"/>
        <v>0</v>
      </c>
    </row>
    <row r="81" spans="2:13" ht="12.75">
      <c r="B81" s="36" t="s">
        <v>49</v>
      </c>
      <c r="C81" s="37" t="s">
        <v>72</v>
      </c>
      <c r="D81" s="13"/>
      <c r="E81" s="13"/>
      <c r="F81" s="38" t="s">
        <v>42</v>
      </c>
      <c r="G81" s="40">
        <v>3</v>
      </c>
      <c r="H81" s="23"/>
      <c r="I81" s="23">
        <f t="shared" si="4"/>
        <v>0</v>
      </c>
      <c r="J81" s="24"/>
      <c r="K81" s="23">
        <f t="shared" si="5"/>
        <v>0</v>
      </c>
      <c r="L81" s="23">
        <f t="shared" si="6"/>
        <v>0</v>
      </c>
      <c r="M81" s="23">
        <f t="shared" si="7"/>
        <v>0</v>
      </c>
    </row>
    <row r="82" spans="2:13" ht="12.75">
      <c r="B82" s="36" t="s">
        <v>51</v>
      </c>
      <c r="C82" s="37" t="s">
        <v>73</v>
      </c>
      <c r="D82" s="13"/>
      <c r="E82" s="13"/>
      <c r="F82" s="38" t="s">
        <v>42</v>
      </c>
      <c r="G82" s="40">
        <v>2</v>
      </c>
      <c r="H82" s="23"/>
      <c r="I82" s="23">
        <f t="shared" si="4"/>
        <v>0</v>
      </c>
      <c r="J82" s="24"/>
      <c r="K82" s="23">
        <f t="shared" si="5"/>
        <v>0</v>
      </c>
      <c r="L82" s="23">
        <f t="shared" si="6"/>
        <v>0</v>
      </c>
      <c r="M82" s="23">
        <f t="shared" si="7"/>
        <v>0</v>
      </c>
    </row>
    <row r="83" spans="2:13" ht="12.75">
      <c r="B83" s="36" t="s">
        <v>53</v>
      </c>
      <c r="C83" s="37" t="s">
        <v>74</v>
      </c>
      <c r="D83" s="13"/>
      <c r="E83" s="13"/>
      <c r="F83" s="38" t="s">
        <v>75</v>
      </c>
      <c r="G83" s="40">
        <v>2</v>
      </c>
      <c r="H83" s="23"/>
      <c r="I83" s="23">
        <f t="shared" si="4"/>
        <v>0</v>
      </c>
      <c r="J83" s="24"/>
      <c r="K83" s="23">
        <f t="shared" si="5"/>
        <v>0</v>
      </c>
      <c r="L83" s="23">
        <f t="shared" si="6"/>
        <v>0</v>
      </c>
      <c r="M83" s="23">
        <f t="shared" si="7"/>
        <v>0</v>
      </c>
    </row>
    <row r="84" spans="2:13" ht="12.75">
      <c r="B84" s="36" t="s">
        <v>55</v>
      </c>
      <c r="C84" s="37" t="s">
        <v>76</v>
      </c>
      <c r="D84" s="13"/>
      <c r="E84" s="13"/>
      <c r="F84" s="38" t="s">
        <v>42</v>
      </c>
      <c r="G84" s="40">
        <v>2</v>
      </c>
      <c r="H84" s="23"/>
      <c r="I84" s="23">
        <f t="shared" si="4"/>
        <v>0</v>
      </c>
      <c r="J84" s="24"/>
      <c r="K84" s="23">
        <f t="shared" si="5"/>
        <v>0</v>
      </c>
      <c r="L84" s="23">
        <f t="shared" si="6"/>
        <v>0</v>
      </c>
      <c r="M84" s="23">
        <f t="shared" si="7"/>
        <v>0</v>
      </c>
    </row>
    <row r="85" spans="2:13" ht="12.75">
      <c r="B85" s="36" t="s">
        <v>57</v>
      </c>
      <c r="C85" s="37" t="s">
        <v>77</v>
      </c>
      <c r="D85" s="13"/>
      <c r="E85" s="13"/>
      <c r="F85" s="38" t="s">
        <v>42</v>
      </c>
      <c r="G85" s="40">
        <v>2</v>
      </c>
      <c r="H85" s="23"/>
      <c r="I85" s="23">
        <f t="shared" si="4"/>
        <v>0</v>
      </c>
      <c r="J85" s="24"/>
      <c r="K85" s="23">
        <f t="shared" si="5"/>
        <v>0</v>
      </c>
      <c r="L85" s="23">
        <f t="shared" si="6"/>
        <v>0</v>
      </c>
      <c r="M85" s="23">
        <f t="shared" si="7"/>
        <v>0</v>
      </c>
    </row>
    <row r="86" spans="2:13" ht="12.75">
      <c r="B86" s="36" t="s">
        <v>59</v>
      </c>
      <c r="C86" s="37" t="s">
        <v>78</v>
      </c>
      <c r="D86" s="13"/>
      <c r="E86" s="13"/>
      <c r="F86" s="38" t="s">
        <v>42</v>
      </c>
      <c r="G86" s="40">
        <v>1</v>
      </c>
      <c r="H86" s="23"/>
      <c r="I86" s="23">
        <f t="shared" si="4"/>
        <v>0</v>
      </c>
      <c r="J86" s="24"/>
      <c r="K86" s="23">
        <f t="shared" si="5"/>
        <v>0</v>
      </c>
      <c r="L86" s="23">
        <f t="shared" si="6"/>
        <v>0</v>
      </c>
      <c r="M86" s="23">
        <f t="shared" si="7"/>
        <v>0</v>
      </c>
    </row>
    <row r="87" spans="2:13" ht="12.75">
      <c r="B87" s="36" t="s">
        <v>79</v>
      </c>
      <c r="C87" s="37" t="s">
        <v>80</v>
      </c>
      <c r="D87" s="20"/>
      <c r="E87" s="20"/>
      <c r="F87" s="38" t="s">
        <v>42</v>
      </c>
      <c r="G87" s="40">
        <v>6</v>
      </c>
      <c r="H87" s="23"/>
      <c r="I87" s="23">
        <f t="shared" si="4"/>
        <v>0</v>
      </c>
      <c r="J87" s="24"/>
      <c r="K87" s="23">
        <f t="shared" si="5"/>
        <v>0</v>
      </c>
      <c r="L87" s="23">
        <f t="shared" si="6"/>
        <v>0</v>
      </c>
      <c r="M87" s="23">
        <f t="shared" si="7"/>
        <v>0</v>
      </c>
    </row>
    <row r="88" spans="2:13" ht="12.75">
      <c r="B88" s="36" t="s">
        <v>81</v>
      </c>
      <c r="C88" s="37" t="s">
        <v>82</v>
      </c>
      <c r="D88" s="20"/>
      <c r="E88" s="20"/>
      <c r="F88" s="38" t="s">
        <v>42</v>
      </c>
      <c r="G88" s="40">
        <v>6</v>
      </c>
      <c r="H88" s="23"/>
      <c r="I88" s="23">
        <f t="shared" si="4"/>
        <v>0</v>
      </c>
      <c r="J88" s="24"/>
      <c r="K88" s="23">
        <f t="shared" si="5"/>
        <v>0</v>
      </c>
      <c r="L88" s="23">
        <f t="shared" si="6"/>
        <v>0</v>
      </c>
      <c r="M88" s="23">
        <f t="shared" si="7"/>
        <v>0</v>
      </c>
    </row>
    <row r="89" spans="2:13" ht="12.75">
      <c r="B89" s="36" t="s">
        <v>83</v>
      </c>
      <c r="C89" s="37" t="s">
        <v>84</v>
      </c>
      <c r="D89" s="20"/>
      <c r="E89" s="20"/>
      <c r="F89" s="38" t="s">
        <v>42</v>
      </c>
      <c r="G89" s="40">
        <v>31</v>
      </c>
      <c r="H89" s="23"/>
      <c r="I89" s="23">
        <f t="shared" si="4"/>
        <v>0</v>
      </c>
      <c r="J89" s="24"/>
      <c r="K89" s="23">
        <f t="shared" si="5"/>
        <v>0</v>
      </c>
      <c r="L89" s="23">
        <f t="shared" si="6"/>
        <v>0</v>
      </c>
      <c r="M89" s="23">
        <f t="shared" si="7"/>
        <v>0</v>
      </c>
    </row>
    <row r="90" spans="2:13" ht="12.75">
      <c r="B90" s="36" t="s">
        <v>85</v>
      </c>
      <c r="C90" s="37" t="s">
        <v>86</v>
      </c>
      <c r="D90" s="20"/>
      <c r="E90" s="20"/>
      <c r="F90" s="38" t="s">
        <v>87</v>
      </c>
      <c r="G90" s="40">
        <v>16</v>
      </c>
      <c r="H90" s="23"/>
      <c r="I90" s="23">
        <f t="shared" si="4"/>
        <v>0</v>
      </c>
      <c r="J90" s="24"/>
      <c r="K90" s="23">
        <f t="shared" si="5"/>
        <v>0</v>
      </c>
      <c r="L90" s="23">
        <f t="shared" si="6"/>
        <v>0</v>
      </c>
      <c r="M90" s="23">
        <f t="shared" si="7"/>
        <v>0</v>
      </c>
    </row>
    <row r="91" spans="2:13" ht="12.75">
      <c r="B91" s="36" t="s">
        <v>88</v>
      </c>
      <c r="C91" s="37" t="s">
        <v>89</v>
      </c>
      <c r="D91" s="20"/>
      <c r="E91" s="20"/>
      <c r="F91" s="38" t="s">
        <v>14</v>
      </c>
      <c r="G91" s="40">
        <v>11</v>
      </c>
      <c r="H91" s="23"/>
      <c r="I91" s="23">
        <f t="shared" si="4"/>
        <v>0</v>
      </c>
      <c r="J91" s="24"/>
      <c r="K91" s="23">
        <f t="shared" si="5"/>
        <v>0</v>
      </c>
      <c r="L91" s="23">
        <f t="shared" si="6"/>
        <v>0</v>
      </c>
      <c r="M91" s="23">
        <f t="shared" si="7"/>
        <v>0</v>
      </c>
    </row>
    <row r="92" spans="2:13" ht="12.75">
      <c r="B92" s="36" t="s">
        <v>90</v>
      </c>
      <c r="C92" s="37" t="s">
        <v>91</v>
      </c>
      <c r="D92" s="20"/>
      <c r="E92" s="20"/>
      <c r="F92" s="38" t="s">
        <v>42</v>
      </c>
      <c r="G92" s="40">
        <v>26</v>
      </c>
      <c r="H92" s="23"/>
      <c r="I92" s="23">
        <f t="shared" si="4"/>
        <v>0</v>
      </c>
      <c r="J92" s="24"/>
      <c r="K92" s="23">
        <f t="shared" si="5"/>
        <v>0</v>
      </c>
      <c r="L92" s="23">
        <f t="shared" si="6"/>
        <v>0</v>
      </c>
      <c r="M92" s="23">
        <f t="shared" si="7"/>
        <v>0</v>
      </c>
    </row>
    <row r="93" spans="2:13" ht="12.75">
      <c r="B93" s="36" t="s">
        <v>92</v>
      </c>
      <c r="C93" s="37" t="s">
        <v>93</v>
      </c>
      <c r="D93" s="20"/>
      <c r="E93" s="20"/>
      <c r="F93" s="38" t="s">
        <v>14</v>
      </c>
      <c r="G93" s="40">
        <v>2</v>
      </c>
      <c r="H93" s="23"/>
      <c r="I93" s="23">
        <f t="shared" si="4"/>
        <v>0</v>
      </c>
      <c r="J93" s="24"/>
      <c r="K93" s="23">
        <f t="shared" si="5"/>
        <v>0</v>
      </c>
      <c r="L93" s="23">
        <f t="shared" si="6"/>
        <v>0</v>
      </c>
      <c r="M93" s="23">
        <f t="shared" si="7"/>
        <v>0</v>
      </c>
    </row>
    <row r="94" spans="2:13" ht="12.75">
      <c r="B94" s="36" t="s">
        <v>94</v>
      </c>
      <c r="C94" s="37" t="s">
        <v>95</v>
      </c>
      <c r="D94" s="20"/>
      <c r="E94" s="20"/>
      <c r="F94" s="38" t="s">
        <v>42</v>
      </c>
      <c r="G94" s="40">
        <v>13</v>
      </c>
      <c r="H94" s="23"/>
      <c r="I94" s="23">
        <f t="shared" si="4"/>
        <v>0</v>
      </c>
      <c r="J94" s="24"/>
      <c r="K94" s="23">
        <f t="shared" si="5"/>
        <v>0</v>
      </c>
      <c r="L94" s="23">
        <f t="shared" si="6"/>
        <v>0</v>
      </c>
      <c r="M94" s="23">
        <f t="shared" si="7"/>
        <v>0</v>
      </c>
    </row>
    <row r="95" spans="2:13" ht="12.75">
      <c r="B95" s="36" t="s">
        <v>96</v>
      </c>
      <c r="C95" s="37" t="s">
        <v>97</v>
      </c>
      <c r="D95" s="20"/>
      <c r="E95" s="20"/>
      <c r="F95" s="38" t="s">
        <v>42</v>
      </c>
      <c r="G95" s="40">
        <v>7</v>
      </c>
      <c r="H95" s="23"/>
      <c r="I95" s="23">
        <f t="shared" si="4"/>
        <v>0</v>
      </c>
      <c r="J95" s="24"/>
      <c r="K95" s="23">
        <f t="shared" si="5"/>
        <v>0</v>
      </c>
      <c r="L95" s="23">
        <f t="shared" si="6"/>
        <v>0</v>
      </c>
      <c r="M95" s="23">
        <f t="shared" si="7"/>
        <v>0</v>
      </c>
    </row>
    <row r="96" spans="2:13" ht="12.75">
      <c r="B96" s="36" t="s">
        <v>98</v>
      </c>
      <c r="C96" s="37" t="s">
        <v>99</v>
      </c>
      <c r="D96" s="20"/>
      <c r="E96" s="20"/>
      <c r="F96" s="38" t="s">
        <v>42</v>
      </c>
      <c r="G96" s="40">
        <v>7</v>
      </c>
      <c r="H96" s="23"/>
      <c r="I96" s="23">
        <f t="shared" si="4"/>
        <v>0</v>
      </c>
      <c r="J96" s="24"/>
      <c r="K96" s="23">
        <f t="shared" si="5"/>
        <v>0</v>
      </c>
      <c r="L96" s="23">
        <f t="shared" si="6"/>
        <v>0</v>
      </c>
      <c r="M96" s="23">
        <f t="shared" si="7"/>
        <v>0</v>
      </c>
    </row>
    <row r="97" spans="2:13" ht="12.75">
      <c r="B97" s="36" t="s">
        <v>100</v>
      </c>
      <c r="C97" s="37" t="s">
        <v>101</v>
      </c>
      <c r="D97" s="20"/>
      <c r="E97" s="20"/>
      <c r="F97" s="38" t="s">
        <v>42</v>
      </c>
      <c r="G97" s="40">
        <v>7</v>
      </c>
      <c r="H97" s="23"/>
      <c r="I97" s="23">
        <f t="shared" si="4"/>
        <v>0</v>
      </c>
      <c r="J97" s="24"/>
      <c r="K97" s="23">
        <f t="shared" si="5"/>
        <v>0</v>
      </c>
      <c r="L97" s="23">
        <f t="shared" si="6"/>
        <v>0</v>
      </c>
      <c r="M97" s="23">
        <f t="shared" si="7"/>
        <v>0</v>
      </c>
    </row>
    <row r="98" spans="2:13" ht="12.75">
      <c r="B98" s="18"/>
      <c r="C98" s="26"/>
      <c r="D98" s="20"/>
      <c r="E98" s="20"/>
      <c r="F98" s="18"/>
      <c r="G98" s="27"/>
      <c r="H98" s="28" t="s">
        <v>17</v>
      </c>
      <c r="I98" s="23">
        <f>SUM(I73:I97)</f>
        <v>0</v>
      </c>
      <c r="J98" s="24"/>
      <c r="K98" s="23">
        <f t="shared" si="5"/>
        <v>0</v>
      </c>
      <c r="L98" s="23"/>
      <c r="M98" s="23"/>
    </row>
    <row r="99" spans="2:13" ht="12.75">
      <c r="B99" s="18"/>
      <c r="C99" s="26"/>
      <c r="D99" s="20"/>
      <c r="E99" s="20"/>
      <c r="F99" s="18"/>
      <c r="G99" s="27"/>
      <c r="H99" s="23"/>
      <c r="I99" s="28" t="s">
        <v>18</v>
      </c>
      <c r="J99" s="29"/>
      <c r="K99" s="23">
        <f>SUM(K73:K98)</f>
        <v>0</v>
      </c>
      <c r="L99" s="23"/>
      <c r="M99" s="23"/>
    </row>
    <row r="100" spans="2:13" ht="12.75">
      <c r="B100" s="18"/>
      <c r="C100" s="26"/>
      <c r="D100" s="20"/>
      <c r="E100" s="20"/>
      <c r="F100" s="18"/>
      <c r="G100" s="27"/>
      <c r="H100" s="23"/>
      <c r="I100" s="23"/>
      <c r="J100" s="24"/>
      <c r="K100" s="23"/>
      <c r="L100" s="28" t="s">
        <v>19</v>
      </c>
      <c r="M100" s="23">
        <f>SUM(M73:M99)</f>
        <v>0</v>
      </c>
    </row>
    <row r="101" spans="2:13" s="189" customFormat="1" ht="12.75">
      <c r="B101" s="191"/>
      <c r="C101" s="192"/>
      <c r="D101" s="193"/>
      <c r="E101" s="193"/>
      <c r="F101" s="191"/>
      <c r="G101" s="194"/>
      <c r="H101" s="195"/>
      <c r="I101" s="195"/>
      <c r="J101" s="196"/>
      <c r="K101" s="195"/>
      <c r="L101" s="197"/>
      <c r="M101" s="195"/>
    </row>
    <row r="102" spans="2:13" s="189" customFormat="1" ht="12.75">
      <c r="B102" s="191"/>
      <c r="C102" s="192"/>
      <c r="D102" s="193"/>
      <c r="E102" s="193"/>
      <c r="F102" s="191"/>
      <c r="G102" s="194"/>
      <c r="H102" s="195"/>
      <c r="I102" s="195"/>
      <c r="J102" s="196"/>
      <c r="K102" s="195"/>
      <c r="L102" s="197"/>
      <c r="M102" s="195"/>
    </row>
    <row r="103" spans="2:13" ht="12.75">
      <c r="B103" s="47"/>
      <c r="C103" s="48"/>
      <c r="D103" s="49"/>
      <c r="E103" s="49"/>
      <c r="F103" s="47"/>
      <c r="G103" s="50"/>
      <c r="H103" s="51"/>
      <c r="I103" s="52"/>
      <c r="J103" s="53"/>
      <c r="K103" s="52"/>
      <c r="L103" s="52"/>
      <c r="M103" s="52"/>
    </row>
    <row r="104" spans="2:13" ht="89.25">
      <c r="B104" s="12" t="s">
        <v>102</v>
      </c>
      <c r="C104" s="13" t="s">
        <v>1</v>
      </c>
      <c r="D104" s="13" t="s">
        <v>2</v>
      </c>
      <c r="E104" s="13" t="s">
        <v>21</v>
      </c>
      <c r="F104" s="13" t="s">
        <v>4</v>
      </c>
      <c r="G104" s="14" t="s">
        <v>62</v>
      </c>
      <c r="H104" s="15" t="s">
        <v>6</v>
      </c>
      <c r="I104" s="15" t="s">
        <v>7</v>
      </c>
      <c r="J104" s="16" t="s">
        <v>8</v>
      </c>
      <c r="K104" s="15" t="s">
        <v>9</v>
      </c>
      <c r="L104" s="15" t="s">
        <v>10</v>
      </c>
      <c r="M104" s="15" t="s">
        <v>11</v>
      </c>
    </row>
    <row r="105" spans="2:13" ht="42.75" customHeight="1">
      <c r="B105" s="18" t="s">
        <v>12</v>
      </c>
      <c r="C105" s="25" t="s">
        <v>103</v>
      </c>
      <c r="D105" s="20"/>
      <c r="E105" s="20"/>
      <c r="F105" s="21" t="s">
        <v>104</v>
      </c>
      <c r="G105" s="54">
        <v>2</v>
      </c>
      <c r="H105" s="23"/>
      <c r="I105" s="23">
        <f aca="true" t="shared" si="8" ref="I105:I134">ROUND(G105*H105,2)</f>
        <v>0</v>
      </c>
      <c r="J105" s="24"/>
      <c r="K105" s="23">
        <f>ROUND(I105*J105,2)</f>
        <v>0</v>
      </c>
      <c r="L105" s="23">
        <f aca="true" t="shared" si="9" ref="L105:L134">(M105/G105)</f>
        <v>0</v>
      </c>
      <c r="M105" s="23">
        <f aca="true" t="shared" si="10" ref="M105:M134">ROUND(I105+K105,2)</f>
        <v>0</v>
      </c>
    </row>
    <row r="106" spans="2:13" ht="31.5" customHeight="1">
      <c r="B106" s="18" t="s">
        <v>15</v>
      </c>
      <c r="C106" s="25" t="s">
        <v>105</v>
      </c>
      <c r="D106" s="20"/>
      <c r="E106" s="20"/>
      <c r="F106" s="21" t="s">
        <v>104</v>
      </c>
      <c r="G106" s="22">
        <v>1</v>
      </c>
      <c r="H106" s="23"/>
      <c r="I106" s="23">
        <f t="shared" si="8"/>
        <v>0</v>
      </c>
      <c r="J106" s="24"/>
      <c r="K106" s="23">
        <f>ROUND(I106*J106,2)</f>
        <v>0</v>
      </c>
      <c r="L106" s="23">
        <f t="shared" si="9"/>
        <v>0</v>
      </c>
      <c r="M106" s="23">
        <f t="shared" si="10"/>
        <v>0</v>
      </c>
    </row>
    <row r="107" spans="2:13" ht="38.25" customHeight="1">
      <c r="B107" s="18" t="s">
        <v>36</v>
      </c>
      <c r="C107" s="25" t="s">
        <v>106</v>
      </c>
      <c r="D107" s="20"/>
      <c r="E107" s="20"/>
      <c r="F107" s="21" t="s">
        <v>104</v>
      </c>
      <c r="G107" s="22">
        <v>5</v>
      </c>
      <c r="H107" s="23"/>
      <c r="I107" s="23">
        <f t="shared" si="8"/>
        <v>0</v>
      </c>
      <c r="J107" s="24"/>
      <c r="K107" s="23">
        <f aca="true" t="shared" si="11" ref="K107:K134">ROUND(I107*J107,2)</f>
        <v>0</v>
      </c>
      <c r="L107" s="23">
        <f t="shared" si="9"/>
        <v>0</v>
      </c>
      <c r="M107" s="23">
        <f t="shared" si="10"/>
        <v>0</v>
      </c>
    </row>
    <row r="108" spans="2:13" ht="42" customHeight="1">
      <c r="B108" s="18" t="s">
        <v>38</v>
      </c>
      <c r="C108" s="25" t="s">
        <v>107</v>
      </c>
      <c r="D108" s="20"/>
      <c r="E108" s="20"/>
      <c r="F108" s="21" t="s">
        <v>104</v>
      </c>
      <c r="G108" s="22">
        <v>1</v>
      </c>
      <c r="H108" s="23"/>
      <c r="I108" s="23">
        <f t="shared" si="8"/>
        <v>0</v>
      </c>
      <c r="J108" s="24"/>
      <c r="K108" s="23">
        <f t="shared" si="11"/>
        <v>0</v>
      </c>
      <c r="L108" s="23">
        <f t="shared" si="9"/>
        <v>0</v>
      </c>
      <c r="M108" s="23">
        <f t="shared" si="10"/>
        <v>0</v>
      </c>
    </row>
    <row r="109" spans="2:13" ht="34.5" customHeight="1">
      <c r="B109" s="18" t="s">
        <v>40</v>
      </c>
      <c r="C109" s="25" t="s">
        <v>108</v>
      </c>
      <c r="D109" s="20"/>
      <c r="E109" s="20"/>
      <c r="F109" s="21" t="s">
        <v>104</v>
      </c>
      <c r="G109" s="22">
        <v>2</v>
      </c>
      <c r="H109" s="23"/>
      <c r="I109" s="23">
        <f t="shared" si="8"/>
        <v>0</v>
      </c>
      <c r="J109" s="24"/>
      <c r="K109" s="23">
        <f t="shared" si="11"/>
        <v>0</v>
      </c>
      <c r="L109" s="23">
        <f t="shared" si="9"/>
        <v>0</v>
      </c>
      <c r="M109" s="23">
        <f t="shared" si="10"/>
        <v>0</v>
      </c>
    </row>
    <row r="110" spans="2:13" ht="33" customHeight="1">
      <c r="B110" s="18" t="s">
        <v>43</v>
      </c>
      <c r="C110" s="25" t="s">
        <v>109</v>
      </c>
      <c r="D110" s="20"/>
      <c r="E110" s="20"/>
      <c r="F110" s="21" t="s">
        <v>104</v>
      </c>
      <c r="G110" s="22">
        <v>2</v>
      </c>
      <c r="H110" s="23"/>
      <c r="I110" s="23">
        <f t="shared" si="8"/>
        <v>0</v>
      </c>
      <c r="J110" s="24"/>
      <c r="K110" s="23">
        <f t="shared" si="11"/>
        <v>0</v>
      </c>
      <c r="L110" s="23">
        <f t="shared" si="9"/>
        <v>0</v>
      </c>
      <c r="M110" s="23">
        <f t="shared" si="10"/>
        <v>0</v>
      </c>
    </row>
    <row r="111" spans="2:13" ht="35.25" customHeight="1">
      <c r="B111" s="18" t="s">
        <v>45</v>
      </c>
      <c r="C111" s="25" t="s">
        <v>110</v>
      </c>
      <c r="D111" s="20"/>
      <c r="E111" s="20"/>
      <c r="F111" s="21" t="s">
        <v>104</v>
      </c>
      <c r="G111" s="22">
        <v>2</v>
      </c>
      <c r="H111" s="23"/>
      <c r="I111" s="23">
        <f t="shared" si="8"/>
        <v>0</v>
      </c>
      <c r="J111" s="24"/>
      <c r="K111" s="23">
        <f t="shared" si="11"/>
        <v>0</v>
      </c>
      <c r="L111" s="23">
        <f t="shared" si="9"/>
        <v>0</v>
      </c>
      <c r="M111" s="23">
        <f t="shared" si="10"/>
        <v>0</v>
      </c>
    </row>
    <row r="112" spans="2:13" ht="29.25" customHeight="1">
      <c r="B112" s="18" t="s">
        <v>47</v>
      </c>
      <c r="C112" s="25" t="s">
        <v>326</v>
      </c>
      <c r="D112" s="20"/>
      <c r="E112" s="20"/>
      <c r="F112" s="21" t="s">
        <v>104</v>
      </c>
      <c r="G112" s="22">
        <v>19</v>
      </c>
      <c r="H112" s="23"/>
      <c r="I112" s="23">
        <f t="shared" si="8"/>
        <v>0</v>
      </c>
      <c r="J112" s="24"/>
      <c r="K112" s="23">
        <f t="shared" si="11"/>
        <v>0</v>
      </c>
      <c r="L112" s="23">
        <f t="shared" si="9"/>
        <v>0</v>
      </c>
      <c r="M112" s="23">
        <f t="shared" si="10"/>
        <v>0</v>
      </c>
    </row>
    <row r="113" spans="2:13" ht="38.25" customHeight="1">
      <c r="B113" s="18" t="s">
        <v>49</v>
      </c>
      <c r="C113" s="25" t="s">
        <v>327</v>
      </c>
      <c r="D113" s="20"/>
      <c r="E113" s="20"/>
      <c r="F113" s="21" t="s">
        <v>104</v>
      </c>
      <c r="G113" s="22">
        <v>1</v>
      </c>
      <c r="H113" s="23"/>
      <c r="I113" s="23">
        <f t="shared" si="8"/>
        <v>0</v>
      </c>
      <c r="J113" s="24"/>
      <c r="K113" s="23">
        <f t="shared" si="11"/>
        <v>0</v>
      </c>
      <c r="L113" s="23">
        <f t="shared" si="9"/>
        <v>0</v>
      </c>
      <c r="M113" s="23">
        <f t="shared" si="10"/>
        <v>0</v>
      </c>
    </row>
    <row r="114" spans="2:13" ht="31.5" customHeight="1">
      <c r="B114" s="18" t="s">
        <v>51</v>
      </c>
      <c r="C114" s="25" t="s">
        <v>111</v>
      </c>
      <c r="D114" s="20"/>
      <c r="E114" s="20"/>
      <c r="F114" s="21" t="s">
        <v>104</v>
      </c>
      <c r="G114" s="22">
        <v>13</v>
      </c>
      <c r="H114" s="23"/>
      <c r="I114" s="23">
        <f t="shared" si="8"/>
        <v>0</v>
      </c>
      <c r="J114" s="24"/>
      <c r="K114" s="23">
        <f t="shared" si="11"/>
        <v>0</v>
      </c>
      <c r="L114" s="23">
        <f t="shared" si="9"/>
        <v>0</v>
      </c>
      <c r="M114" s="23">
        <f t="shared" si="10"/>
        <v>0</v>
      </c>
    </row>
    <row r="115" spans="2:13" ht="29.25" customHeight="1">
      <c r="B115" s="18" t="s">
        <v>53</v>
      </c>
      <c r="C115" s="25" t="s">
        <v>112</v>
      </c>
      <c r="D115" s="20"/>
      <c r="E115" s="20"/>
      <c r="F115" s="21" t="s">
        <v>104</v>
      </c>
      <c r="G115" s="22">
        <v>1</v>
      </c>
      <c r="H115" s="23"/>
      <c r="I115" s="23">
        <f t="shared" si="8"/>
        <v>0</v>
      </c>
      <c r="J115" s="24"/>
      <c r="K115" s="23">
        <f t="shared" si="11"/>
        <v>0</v>
      </c>
      <c r="L115" s="23">
        <f t="shared" si="9"/>
        <v>0</v>
      </c>
      <c r="M115" s="23">
        <f t="shared" si="10"/>
        <v>0</v>
      </c>
    </row>
    <row r="116" spans="2:13" ht="24">
      <c r="B116" s="18" t="s">
        <v>55</v>
      </c>
      <c r="C116" s="25" t="s">
        <v>113</v>
      </c>
      <c r="D116" s="20"/>
      <c r="E116" s="20"/>
      <c r="F116" s="21" t="s">
        <v>104</v>
      </c>
      <c r="G116" s="55">
        <v>2</v>
      </c>
      <c r="H116" s="23"/>
      <c r="I116" s="23">
        <f t="shared" si="8"/>
        <v>0</v>
      </c>
      <c r="J116" s="24"/>
      <c r="K116" s="23">
        <f t="shared" si="11"/>
        <v>0</v>
      </c>
      <c r="L116" s="23">
        <f t="shared" si="9"/>
        <v>0</v>
      </c>
      <c r="M116" s="23">
        <f t="shared" si="10"/>
        <v>0</v>
      </c>
    </row>
    <row r="117" spans="2:13" ht="18.75" customHeight="1">
      <c r="B117" s="18" t="s">
        <v>57</v>
      </c>
      <c r="C117" s="56" t="s">
        <v>114</v>
      </c>
      <c r="D117" s="20"/>
      <c r="E117" s="20"/>
      <c r="F117" s="57" t="s">
        <v>115</v>
      </c>
      <c r="G117" s="58">
        <v>18</v>
      </c>
      <c r="H117" s="23"/>
      <c r="I117" s="23">
        <f t="shared" si="8"/>
        <v>0</v>
      </c>
      <c r="J117" s="24"/>
      <c r="K117" s="23">
        <f t="shared" si="11"/>
        <v>0</v>
      </c>
      <c r="L117" s="23">
        <f t="shared" si="9"/>
        <v>0</v>
      </c>
      <c r="M117" s="23">
        <f t="shared" si="10"/>
        <v>0</v>
      </c>
    </row>
    <row r="118" spans="2:13" ht="21" customHeight="1">
      <c r="B118" s="18" t="s">
        <v>59</v>
      </c>
      <c r="C118" s="56" t="s">
        <v>116</v>
      </c>
      <c r="D118" s="20"/>
      <c r="E118" s="20"/>
      <c r="F118" s="57" t="s">
        <v>115</v>
      </c>
      <c r="G118" s="55">
        <v>25</v>
      </c>
      <c r="H118" s="23"/>
      <c r="I118" s="23">
        <f t="shared" si="8"/>
        <v>0</v>
      </c>
      <c r="J118" s="24"/>
      <c r="K118" s="23">
        <f t="shared" si="11"/>
        <v>0</v>
      </c>
      <c r="L118" s="23">
        <f t="shared" si="9"/>
        <v>0</v>
      </c>
      <c r="M118" s="23">
        <f t="shared" si="10"/>
        <v>0</v>
      </c>
    </row>
    <row r="119" spans="2:13" ht="21" customHeight="1">
      <c r="B119" s="18" t="s">
        <v>79</v>
      </c>
      <c r="C119" s="25" t="s">
        <v>117</v>
      </c>
      <c r="D119" s="20"/>
      <c r="E119" s="20"/>
      <c r="F119" s="21" t="s">
        <v>118</v>
      </c>
      <c r="G119" s="22">
        <v>1</v>
      </c>
      <c r="H119" s="23"/>
      <c r="I119" s="23">
        <f t="shared" si="8"/>
        <v>0</v>
      </c>
      <c r="J119" s="24"/>
      <c r="K119" s="23">
        <f t="shared" si="11"/>
        <v>0</v>
      </c>
      <c r="L119" s="23">
        <f t="shared" si="9"/>
        <v>0</v>
      </c>
      <c r="M119" s="23">
        <f t="shared" si="10"/>
        <v>0</v>
      </c>
    </row>
    <row r="120" spans="1:13" s="60" customFormat="1" ht="30.75" customHeight="1">
      <c r="A120" s="59"/>
      <c r="B120" s="18" t="s">
        <v>81</v>
      </c>
      <c r="C120" s="25" t="s">
        <v>119</v>
      </c>
      <c r="D120" s="20"/>
      <c r="E120" s="20"/>
      <c r="F120" s="21" t="s">
        <v>104</v>
      </c>
      <c r="G120" s="22">
        <v>1</v>
      </c>
      <c r="H120" s="23"/>
      <c r="I120" s="23">
        <f t="shared" si="8"/>
        <v>0</v>
      </c>
      <c r="J120" s="24"/>
      <c r="K120" s="23">
        <f t="shared" si="11"/>
        <v>0</v>
      </c>
      <c r="L120" s="23">
        <f t="shared" si="9"/>
        <v>0</v>
      </c>
      <c r="M120" s="23">
        <f t="shared" si="10"/>
        <v>0</v>
      </c>
    </row>
    <row r="121" spans="1:13" s="60" customFormat="1" ht="22.5" customHeight="1">
      <c r="A121" s="59"/>
      <c r="B121" s="18" t="s">
        <v>83</v>
      </c>
      <c r="C121" s="25" t="s">
        <v>120</v>
      </c>
      <c r="D121" s="20"/>
      <c r="E121" s="20"/>
      <c r="F121" s="21" t="s">
        <v>104</v>
      </c>
      <c r="G121" s="22">
        <v>1</v>
      </c>
      <c r="H121" s="23"/>
      <c r="I121" s="23">
        <f t="shared" si="8"/>
        <v>0</v>
      </c>
      <c r="J121" s="24"/>
      <c r="K121" s="23">
        <f t="shared" si="11"/>
        <v>0</v>
      </c>
      <c r="L121" s="23">
        <f t="shared" si="9"/>
        <v>0</v>
      </c>
      <c r="M121" s="23">
        <f t="shared" si="10"/>
        <v>0</v>
      </c>
    </row>
    <row r="122" spans="1:13" s="60" customFormat="1" ht="21.75" customHeight="1">
      <c r="A122" s="59"/>
      <c r="B122" s="18" t="s">
        <v>85</v>
      </c>
      <c r="C122" s="25" t="s">
        <v>121</v>
      </c>
      <c r="D122" s="20"/>
      <c r="E122" s="20"/>
      <c r="F122" s="21" t="s">
        <v>115</v>
      </c>
      <c r="G122" s="22">
        <v>20</v>
      </c>
      <c r="H122" s="23"/>
      <c r="I122" s="23">
        <f t="shared" si="8"/>
        <v>0</v>
      </c>
      <c r="J122" s="24"/>
      <c r="K122" s="23">
        <f t="shared" si="11"/>
        <v>0</v>
      </c>
      <c r="L122" s="23">
        <f t="shared" si="9"/>
        <v>0</v>
      </c>
      <c r="M122" s="23">
        <f t="shared" si="10"/>
        <v>0</v>
      </c>
    </row>
    <row r="123" spans="1:13" s="60" customFormat="1" ht="21" customHeight="1">
      <c r="A123" s="59"/>
      <c r="B123" s="18" t="s">
        <v>88</v>
      </c>
      <c r="C123" s="25" t="s">
        <v>122</v>
      </c>
      <c r="D123" s="20"/>
      <c r="E123" s="20"/>
      <c r="F123" s="21" t="s">
        <v>118</v>
      </c>
      <c r="G123" s="22">
        <v>1</v>
      </c>
      <c r="H123" s="23"/>
      <c r="I123" s="23">
        <f t="shared" si="8"/>
        <v>0</v>
      </c>
      <c r="J123" s="24"/>
      <c r="K123" s="23">
        <f t="shared" si="11"/>
        <v>0</v>
      </c>
      <c r="L123" s="23">
        <f t="shared" si="9"/>
        <v>0</v>
      </c>
      <c r="M123" s="23">
        <f t="shared" si="10"/>
        <v>0</v>
      </c>
    </row>
    <row r="124" spans="1:13" s="60" customFormat="1" ht="23.25" customHeight="1">
      <c r="A124" s="59"/>
      <c r="B124" s="18" t="s">
        <v>90</v>
      </c>
      <c r="C124" s="25" t="s">
        <v>123</v>
      </c>
      <c r="D124" s="20"/>
      <c r="E124" s="20"/>
      <c r="F124" s="21" t="s">
        <v>115</v>
      </c>
      <c r="G124" s="61">
        <v>1</v>
      </c>
      <c r="H124" s="23"/>
      <c r="I124" s="23">
        <f t="shared" si="8"/>
        <v>0</v>
      </c>
      <c r="J124" s="24"/>
      <c r="K124" s="23">
        <f t="shared" si="11"/>
        <v>0</v>
      </c>
      <c r="L124" s="23">
        <f t="shared" si="9"/>
        <v>0</v>
      </c>
      <c r="M124" s="23">
        <f t="shared" si="10"/>
        <v>0</v>
      </c>
    </row>
    <row r="125" spans="2:13" s="59" customFormat="1" ht="23.25" customHeight="1">
      <c r="B125" s="18" t="s">
        <v>92</v>
      </c>
      <c r="C125" s="56" t="s">
        <v>125</v>
      </c>
      <c r="D125" s="20"/>
      <c r="E125" s="20"/>
      <c r="F125" s="57" t="s">
        <v>118</v>
      </c>
      <c r="G125" s="62">
        <v>3</v>
      </c>
      <c r="H125" s="23"/>
      <c r="I125" s="23">
        <f t="shared" si="8"/>
        <v>0</v>
      </c>
      <c r="J125" s="24"/>
      <c r="K125" s="23">
        <f t="shared" si="11"/>
        <v>0</v>
      </c>
      <c r="L125" s="23">
        <f t="shared" si="9"/>
        <v>0</v>
      </c>
      <c r="M125" s="23">
        <f t="shared" si="10"/>
        <v>0</v>
      </c>
    </row>
    <row r="126" spans="1:13" s="60" customFormat="1" ht="23.25" customHeight="1">
      <c r="A126" s="59"/>
      <c r="B126" s="18" t="s">
        <v>94</v>
      </c>
      <c r="C126" s="25" t="s">
        <v>127</v>
      </c>
      <c r="D126" s="20"/>
      <c r="E126" s="20"/>
      <c r="F126" s="21" t="s">
        <v>128</v>
      </c>
      <c r="G126" s="62">
        <v>1</v>
      </c>
      <c r="H126" s="23"/>
      <c r="I126" s="23">
        <f t="shared" si="8"/>
        <v>0</v>
      </c>
      <c r="J126" s="24"/>
      <c r="K126" s="23">
        <f t="shared" si="11"/>
        <v>0</v>
      </c>
      <c r="L126" s="23">
        <f t="shared" si="9"/>
        <v>0</v>
      </c>
      <c r="M126" s="23">
        <f t="shared" si="10"/>
        <v>0</v>
      </c>
    </row>
    <row r="127" spans="1:13" s="60" customFormat="1" ht="23.25" customHeight="1">
      <c r="A127" s="59"/>
      <c r="B127" s="18" t="s">
        <v>96</v>
      </c>
      <c r="C127" s="25" t="s">
        <v>130</v>
      </c>
      <c r="D127" s="20"/>
      <c r="E127" s="20"/>
      <c r="F127" s="21" t="s">
        <v>131</v>
      </c>
      <c r="G127" s="62">
        <v>25</v>
      </c>
      <c r="H127" s="23"/>
      <c r="I127" s="23">
        <f t="shared" si="8"/>
        <v>0</v>
      </c>
      <c r="J127" s="24"/>
      <c r="K127" s="23">
        <f t="shared" si="11"/>
        <v>0</v>
      </c>
      <c r="L127" s="23">
        <f t="shared" si="9"/>
        <v>0</v>
      </c>
      <c r="M127" s="23">
        <f t="shared" si="10"/>
        <v>0</v>
      </c>
    </row>
    <row r="128" spans="1:13" s="60" customFormat="1" ht="20.25" customHeight="1">
      <c r="A128" s="59"/>
      <c r="B128" s="18" t="s">
        <v>98</v>
      </c>
      <c r="C128" s="25" t="s">
        <v>133</v>
      </c>
      <c r="D128" s="20"/>
      <c r="E128" s="20"/>
      <c r="F128" s="21" t="s">
        <v>118</v>
      </c>
      <c r="G128" s="62">
        <v>2</v>
      </c>
      <c r="H128" s="23"/>
      <c r="I128" s="23">
        <f t="shared" si="8"/>
        <v>0</v>
      </c>
      <c r="J128" s="24"/>
      <c r="K128" s="23">
        <f t="shared" si="11"/>
        <v>0</v>
      </c>
      <c r="L128" s="23">
        <f t="shared" si="9"/>
        <v>0</v>
      </c>
      <c r="M128" s="23">
        <f t="shared" si="10"/>
        <v>0</v>
      </c>
    </row>
    <row r="129" spans="1:13" s="60" customFormat="1" ht="17.25" customHeight="1">
      <c r="A129" s="59"/>
      <c r="B129" s="18" t="s">
        <v>100</v>
      </c>
      <c r="C129" s="25" t="s">
        <v>135</v>
      </c>
      <c r="D129" s="20"/>
      <c r="E129" s="20"/>
      <c r="F129" s="21" t="s">
        <v>136</v>
      </c>
      <c r="G129" s="62">
        <v>1.15</v>
      </c>
      <c r="H129" s="23"/>
      <c r="I129" s="23">
        <f t="shared" si="8"/>
        <v>0</v>
      </c>
      <c r="J129" s="24"/>
      <c r="K129" s="23">
        <f t="shared" si="11"/>
        <v>0</v>
      </c>
      <c r="L129" s="23">
        <f t="shared" si="9"/>
        <v>0</v>
      </c>
      <c r="M129" s="23">
        <f t="shared" si="10"/>
        <v>0</v>
      </c>
    </row>
    <row r="130" spans="1:13" s="60" customFormat="1" ht="22.5" customHeight="1">
      <c r="A130" s="59"/>
      <c r="B130" s="18" t="s">
        <v>124</v>
      </c>
      <c r="C130" s="25" t="s">
        <v>137</v>
      </c>
      <c r="D130" s="20"/>
      <c r="E130" s="20"/>
      <c r="F130" s="21" t="s">
        <v>115</v>
      </c>
      <c r="G130" s="62">
        <v>2377</v>
      </c>
      <c r="H130" s="23"/>
      <c r="I130" s="23">
        <f t="shared" si="8"/>
        <v>0</v>
      </c>
      <c r="J130" s="24"/>
      <c r="K130" s="23">
        <f t="shared" si="11"/>
        <v>0</v>
      </c>
      <c r="L130" s="23">
        <f t="shared" si="9"/>
        <v>0</v>
      </c>
      <c r="M130" s="23">
        <f t="shared" si="10"/>
        <v>0</v>
      </c>
    </row>
    <row r="131" spans="1:13" s="60" customFormat="1" ht="21" customHeight="1">
      <c r="A131" s="59"/>
      <c r="B131" s="18" t="s">
        <v>126</v>
      </c>
      <c r="C131" s="25" t="s">
        <v>138</v>
      </c>
      <c r="D131" s="20"/>
      <c r="E131" s="20"/>
      <c r="F131" s="21" t="s">
        <v>118</v>
      </c>
      <c r="G131" s="62">
        <v>7</v>
      </c>
      <c r="H131" s="23"/>
      <c r="I131" s="23">
        <f t="shared" si="8"/>
        <v>0</v>
      </c>
      <c r="J131" s="24"/>
      <c r="K131" s="23">
        <f t="shared" si="11"/>
        <v>0</v>
      </c>
      <c r="L131" s="23">
        <f t="shared" si="9"/>
        <v>0</v>
      </c>
      <c r="M131" s="23">
        <f t="shared" si="10"/>
        <v>0</v>
      </c>
    </row>
    <row r="132" spans="1:13" s="60" customFormat="1" ht="26.25" customHeight="1">
      <c r="A132" s="59"/>
      <c r="B132" s="18" t="s">
        <v>129</v>
      </c>
      <c r="C132" s="25" t="s">
        <v>139</v>
      </c>
      <c r="D132" s="20"/>
      <c r="E132" s="20"/>
      <c r="F132" s="21" t="s">
        <v>118</v>
      </c>
      <c r="G132" s="62">
        <v>5</v>
      </c>
      <c r="H132" s="23"/>
      <c r="I132" s="23">
        <f t="shared" si="8"/>
        <v>0</v>
      </c>
      <c r="J132" s="24"/>
      <c r="K132" s="23">
        <f t="shared" si="11"/>
        <v>0</v>
      </c>
      <c r="L132" s="23">
        <f t="shared" si="9"/>
        <v>0</v>
      </c>
      <c r="M132" s="23">
        <f t="shared" si="10"/>
        <v>0</v>
      </c>
    </row>
    <row r="133" spans="1:13" s="60" customFormat="1" ht="29.25" customHeight="1">
      <c r="A133" s="59"/>
      <c r="B133" s="18" t="s">
        <v>132</v>
      </c>
      <c r="C133" s="25" t="s">
        <v>140</v>
      </c>
      <c r="D133" s="20"/>
      <c r="E133" s="20"/>
      <c r="F133" s="21" t="s">
        <v>141</v>
      </c>
      <c r="G133" s="62">
        <v>28</v>
      </c>
      <c r="H133" s="23"/>
      <c r="I133" s="23">
        <f t="shared" si="8"/>
        <v>0</v>
      </c>
      <c r="J133" s="24"/>
      <c r="K133" s="23">
        <f t="shared" si="11"/>
        <v>0</v>
      </c>
      <c r="L133" s="23">
        <f t="shared" si="9"/>
        <v>0</v>
      </c>
      <c r="M133" s="23">
        <f t="shared" si="10"/>
        <v>0</v>
      </c>
    </row>
    <row r="134" spans="2:13" ht="16.5" customHeight="1">
      <c r="B134" s="18" t="s">
        <v>134</v>
      </c>
      <c r="C134" s="64" t="s">
        <v>142</v>
      </c>
      <c r="D134" s="65"/>
      <c r="E134" s="65"/>
      <c r="F134" s="63" t="s">
        <v>26</v>
      </c>
      <c r="G134" s="66">
        <v>80</v>
      </c>
      <c r="H134" s="23"/>
      <c r="I134" s="23">
        <f t="shared" si="8"/>
        <v>0</v>
      </c>
      <c r="J134" s="67"/>
      <c r="K134" s="23">
        <f t="shared" si="11"/>
        <v>0</v>
      </c>
      <c r="L134" s="23">
        <f t="shared" si="9"/>
        <v>0</v>
      </c>
      <c r="M134" s="23">
        <f t="shared" si="10"/>
        <v>0</v>
      </c>
    </row>
    <row r="135" spans="2:13" ht="12.75">
      <c r="B135" s="68"/>
      <c r="C135" s="69"/>
      <c r="D135" s="20"/>
      <c r="E135" s="20"/>
      <c r="F135" s="18"/>
      <c r="G135" s="27"/>
      <c r="H135" s="28" t="s">
        <v>18</v>
      </c>
      <c r="I135" s="28">
        <f>SUM(I105:I134)</f>
        <v>0</v>
      </c>
      <c r="J135" s="29"/>
      <c r="K135" s="23"/>
      <c r="L135" s="23"/>
      <c r="M135" s="23"/>
    </row>
    <row r="136" spans="2:13" ht="12.75">
      <c r="B136" s="70"/>
      <c r="C136" s="71"/>
      <c r="D136" s="20"/>
      <c r="E136" s="20"/>
      <c r="F136" s="18"/>
      <c r="G136" s="27"/>
      <c r="H136" s="23"/>
      <c r="I136" s="199" t="s">
        <v>18</v>
      </c>
      <c r="J136" s="200"/>
      <c r="K136" s="199" t="s">
        <v>320</v>
      </c>
      <c r="L136" s="28" t="s">
        <v>19</v>
      </c>
      <c r="M136" s="23">
        <f>SUM(M105:M135)</f>
        <v>0</v>
      </c>
    </row>
    <row r="137" spans="2:13" s="189" customFormat="1" ht="12.75">
      <c r="B137" s="198"/>
      <c r="C137" s="198"/>
      <c r="D137" s="182"/>
      <c r="E137" s="182"/>
      <c r="F137" s="183"/>
      <c r="G137" s="185"/>
      <c r="H137" s="186"/>
      <c r="I137" s="186"/>
      <c r="J137" s="187"/>
      <c r="K137" s="186"/>
      <c r="L137" s="188"/>
      <c r="M137" s="186"/>
    </row>
    <row r="138" spans="2:13" s="189" customFormat="1" ht="12.75">
      <c r="B138" s="198"/>
      <c r="C138" s="198"/>
      <c r="D138" s="182"/>
      <c r="E138" s="182"/>
      <c r="F138" s="183"/>
      <c r="G138" s="185"/>
      <c r="H138" s="186"/>
      <c r="I138" s="186"/>
      <c r="J138" s="187"/>
      <c r="K138" s="186"/>
      <c r="L138" s="188"/>
      <c r="M138" s="186"/>
    </row>
    <row r="139" spans="2:13" ht="12.75">
      <c r="B139" s="7"/>
      <c r="C139" s="8"/>
      <c r="D139" s="7"/>
      <c r="E139" s="7"/>
      <c r="F139" s="7"/>
      <c r="G139" s="9"/>
      <c r="H139" s="10"/>
      <c r="I139" s="10"/>
      <c r="J139" s="11"/>
      <c r="K139" s="10"/>
      <c r="L139" s="10"/>
      <c r="M139" s="10"/>
    </row>
    <row r="140" spans="2:13" ht="76.5">
      <c r="B140" s="12" t="s">
        <v>143</v>
      </c>
      <c r="C140" s="13" t="s">
        <v>1</v>
      </c>
      <c r="D140" s="13" t="s">
        <v>2</v>
      </c>
      <c r="E140" s="13" t="s">
        <v>3</v>
      </c>
      <c r="F140" s="13" t="s">
        <v>4</v>
      </c>
      <c r="G140" s="14" t="s">
        <v>144</v>
      </c>
      <c r="H140" s="15" t="s">
        <v>6</v>
      </c>
      <c r="I140" s="15" t="s">
        <v>7</v>
      </c>
      <c r="J140" s="16" t="s">
        <v>8</v>
      </c>
      <c r="K140" s="15" t="s">
        <v>9</v>
      </c>
      <c r="L140" s="15" t="s">
        <v>10</v>
      </c>
      <c r="M140" s="15" t="s">
        <v>11</v>
      </c>
    </row>
    <row r="141" spans="2:13" ht="35.25" customHeight="1">
      <c r="B141" s="18">
        <v>1</v>
      </c>
      <c r="C141" s="25" t="s">
        <v>145</v>
      </c>
      <c r="D141" s="20"/>
      <c r="E141" s="20"/>
      <c r="F141" s="21" t="s">
        <v>104</v>
      </c>
      <c r="G141" s="72">
        <v>28</v>
      </c>
      <c r="H141" s="23"/>
      <c r="I141" s="23">
        <f aca="true" t="shared" si="12" ref="I141:I148">ROUND(G141*H141,2)</f>
        <v>0</v>
      </c>
      <c r="J141" s="24"/>
      <c r="K141" s="23">
        <f aca="true" t="shared" si="13" ref="K141:K148">ROUND(I141*J141,2)</f>
        <v>0</v>
      </c>
      <c r="L141" s="23">
        <f aca="true" t="shared" si="14" ref="L141:L148">(M141/G141)</f>
        <v>0</v>
      </c>
      <c r="M141" s="23">
        <f aca="true" t="shared" si="15" ref="M141:M148">ROUND(I141+K141,2)</f>
        <v>0</v>
      </c>
    </row>
    <row r="142" spans="2:13" ht="28.5" customHeight="1">
      <c r="B142" s="18">
        <v>2</v>
      </c>
      <c r="C142" s="25" t="s">
        <v>146</v>
      </c>
      <c r="D142" s="20"/>
      <c r="E142" s="20"/>
      <c r="F142" s="21" t="s">
        <v>104</v>
      </c>
      <c r="G142" s="22">
        <v>2</v>
      </c>
      <c r="H142" s="23"/>
      <c r="I142" s="23">
        <f t="shared" si="12"/>
        <v>0</v>
      </c>
      <c r="J142" s="24"/>
      <c r="K142" s="23">
        <f t="shared" si="13"/>
        <v>0</v>
      </c>
      <c r="L142" s="23">
        <f t="shared" si="14"/>
        <v>0</v>
      </c>
      <c r="M142" s="23">
        <f t="shared" si="15"/>
        <v>0</v>
      </c>
    </row>
    <row r="143" spans="2:13" ht="35.25" customHeight="1">
      <c r="B143" s="18" t="s">
        <v>36</v>
      </c>
      <c r="C143" s="25" t="s">
        <v>147</v>
      </c>
      <c r="D143" s="20"/>
      <c r="E143" s="20"/>
      <c r="F143" s="21" t="s">
        <v>104</v>
      </c>
      <c r="G143" s="22">
        <v>2</v>
      </c>
      <c r="H143" s="23"/>
      <c r="I143" s="23">
        <f t="shared" si="12"/>
        <v>0</v>
      </c>
      <c r="J143" s="24"/>
      <c r="K143" s="23">
        <f t="shared" si="13"/>
        <v>0</v>
      </c>
      <c r="L143" s="23">
        <f t="shared" si="14"/>
        <v>0</v>
      </c>
      <c r="M143" s="23">
        <f t="shared" si="15"/>
        <v>0</v>
      </c>
    </row>
    <row r="144" spans="2:13" ht="24.75" customHeight="1">
      <c r="B144" s="18" t="s">
        <v>38</v>
      </c>
      <c r="C144" s="25" t="s">
        <v>148</v>
      </c>
      <c r="D144" s="20"/>
      <c r="E144" s="20"/>
      <c r="F144" s="21" t="s">
        <v>104</v>
      </c>
      <c r="G144" s="22">
        <v>12</v>
      </c>
      <c r="H144" s="23"/>
      <c r="I144" s="23">
        <f t="shared" si="12"/>
        <v>0</v>
      </c>
      <c r="J144" s="24"/>
      <c r="K144" s="23">
        <f t="shared" si="13"/>
        <v>0</v>
      </c>
      <c r="L144" s="23">
        <f t="shared" si="14"/>
        <v>0</v>
      </c>
      <c r="M144" s="23">
        <f t="shared" si="15"/>
        <v>0</v>
      </c>
    </row>
    <row r="145" spans="2:13" ht="28.5" customHeight="1">
      <c r="B145" s="18" t="s">
        <v>40</v>
      </c>
      <c r="C145" s="25" t="s">
        <v>149</v>
      </c>
      <c r="D145" s="20"/>
      <c r="E145" s="20"/>
      <c r="F145" s="21" t="s">
        <v>104</v>
      </c>
      <c r="G145" s="22">
        <v>1</v>
      </c>
      <c r="H145" s="23"/>
      <c r="I145" s="23">
        <f t="shared" si="12"/>
        <v>0</v>
      </c>
      <c r="J145" s="24"/>
      <c r="K145" s="23">
        <f t="shared" si="13"/>
        <v>0</v>
      </c>
      <c r="L145" s="23">
        <f t="shared" si="14"/>
        <v>0</v>
      </c>
      <c r="M145" s="23">
        <f t="shared" si="15"/>
        <v>0</v>
      </c>
    </row>
    <row r="146" spans="2:13" ht="23.25" customHeight="1">
      <c r="B146" s="18" t="s">
        <v>43</v>
      </c>
      <c r="C146" s="25" t="s">
        <v>150</v>
      </c>
      <c r="D146" s="20"/>
      <c r="E146" s="20"/>
      <c r="F146" s="21" t="s">
        <v>104</v>
      </c>
      <c r="G146" s="22">
        <v>40</v>
      </c>
      <c r="H146" s="23"/>
      <c r="I146" s="23">
        <f t="shared" si="12"/>
        <v>0</v>
      </c>
      <c r="J146" s="24"/>
      <c r="K146" s="23">
        <f t="shared" si="13"/>
        <v>0</v>
      </c>
      <c r="L146" s="23">
        <f t="shared" si="14"/>
        <v>0</v>
      </c>
      <c r="M146" s="23">
        <f t="shared" si="15"/>
        <v>0</v>
      </c>
    </row>
    <row r="147" spans="2:13" ht="45" customHeight="1">
      <c r="B147" s="18" t="s">
        <v>45</v>
      </c>
      <c r="C147" s="25" t="s">
        <v>151</v>
      </c>
      <c r="D147" s="20"/>
      <c r="E147" s="20"/>
      <c r="F147" s="21" t="s">
        <v>152</v>
      </c>
      <c r="G147" s="22">
        <v>800</v>
      </c>
      <c r="H147" s="23"/>
      <c r="I147" s="23">
        <f t="shared" si="12"/>
        <v>0</v>
      </c>
      <c r="J147" s="24"/>
      <c r="K147" s="23">
        <f t="shared" si="13"/>
        <v>0</v>
      </c>
      <c r="L147" s="23">
        <f t="shared" si="14"/>
        <v>0</v>
      </c>
      <c r="M147" s="23">
        <f t="shared" si="15"/>
        <v>0</v>
      </c>
    </row>
    <row r="148" spans="2:13" ht="147.75" customHeight="1">
      <c r="B148" s="18" t="s">
        <v>47</v>
      </c>
      <c r="C148" s="25" t="s">
        <v>153</v>
      </c>
      <c r="D148" s="20"/>
      <c r="E148" s="20"/>
      <c r="F148" s="21" t="s">
        <v>104</v>
      </c>
      <c r="G148" s="22">
        <v>25</v>
      </c>
      <c r="H148" s="23"/>
      <c r="I148" s="23">
        <f t="shared" si="12"/>
        <v>0</v>
      </c>
      <c r="J148" s="24"/>
      <c r="K148" s="23">
        <f t="shared" si="13"/>
        <v>0</v>
      </c>
      <c r="L148" s="23">
        <f t="shared" si="14"/>
        <v>0</v>
      </c>
      <c r="M148" s="23">
        <f t="shared" si="15"/>
        <v>0</v>
      </c>
    </row>
    <row r="149" spans="2:13" ht="12.75">
      <c r="B149" s="18"/>
      <c r="C149" s="73"/>
      <c r="D149" s="20"/>
      <c r="E149" s="20"/>
      <c r="F149" s="18"/>
      <c r="G149" s="27"/>
      <c r="H149" s="28" t="s">
        <v>17</v>
      </c>
      <c r="I149" s="23">
        <f>SUM(I141:I148)</f>
        <v>0</v>
      </c>
      <c r="J149" s="24"/>
      <c r="K149" s="23"/>
      <c r="L149" s="23"/>
      <c r="M149" s="23"/>
    </row>
    <row r="150" spans="2:13" ht="12.75">
      <c r="B150" s="18"/>
      <c r="C150" s="73"/>
      <c r="D150" s="20"/>
      <c r="E150" s="20"/>
      <c r="F150" s="18"/>
      <c r="G150" s="27"/>
      <c r="H150" s="23"/>
      <c r="I150" s="28" t="s">
        <v>18</v>
      </c>
      <c r="J150" s="29"/>
      <c r="K150" s="23">
        <f>SUM(K141:K149)</f>
        <v>0</v>
      </c>
      <c r="L150" s="28" t="s">
        <v>19</v>
      </c>
      <c r="M150" s="23">
        <f>SUM(M141:M149)</f>
        <v>0</v>
      </c>
    </row>
    <row r="151" spans="2:13" s="189" customFormat="1" ht="12.75">
      <c r="B151" s="191"/>
      <c r="C151" s="201"/>
      <c r="D151" s="193"/>
      <c r="E151" s="193"/>
      <c r="F151" s="191"/>
      <c r="G151" s="194"/>
      <c r="H151" s="195"/>
      <c r="I151" s="197"/>
      <c r="J151" s="202"/>
      <c r="K151" s="195"/>
      <c r="L151" s="197"/>
      <c r="M151" s="195"/>
    </row>
    <row r="152" spans="2:13" s="189" customFormat="1" ht="12.75">
      <c r="B152" s="191"/>
      <c r="C152" s="201"/>
      <c r="D152" s="193"/>
      <c r="E152" s="193"/>
      <c r="F152" s="191"/>
      <c r="G152" s="194"/>
      <c r="H152" s="195"/>
      <c r="I152" s="195"/>
      <c r="J152" s="196"/>
      <c r="K152" s="195"/>
      <c r="L152" s="195"/>
      <c r="M152" s="195"/>
    </row>
    <row r="153" spans="2:13" ht="12.75">
      <c r="B153" s="7"/>
      <c r="C153" s="8"/>
      <c r="D153" s="7"/>
      <c r="E153" s="7"/>
      <c r="F153" s="7"/>
      <c r="G153" s="9"/>
      <c r="H153" s="10"/>
      <c r="I153" s="10"/>
      <c r="J153" s="11"/>
      <c r="K153" s="10"/>
      <c r="L153" s="10"/>
      <c r="M153" s="10"/>
    </row>
    <row r="154" spans="1:66" s="74" customFormat="1" ht="76.5">
      <c r="A154" s="17"/>
      <c r="B154" s="12" t="s">
        <v>154</v>
      </c>
      <c r="C154" s="13" t="s">
        <v>1</v>
      </c>
      <c r="D154" s="13" t="s">
        <v>2</v>
      </c>
      <c r="E154" s="13" t="s">
        <v>3</v>
      </c>
      <c r="F154" s="13" t="s">
        <v>4</v>
      </c>
      <c r="G154" s="14" t="s">
        <v>5</v>
      </c>
      <c r="H154" s="15" t="s">
        <v>6</v>
      </c>
      <c r="I154" s="15" t="s">
        <v>7</v>
      </c>
      <c r="J154" s="16" t="s">
        <v>8</v>
      </c>
      <c r="K154" s="15" t="s">
        <v>9</v>
      </c>
      <c r="L154" s="15" t="s">
        <v>10</v>
      </c>
      <c r="M154" s="15" t="s">
        <v>11</v>
      </c>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row>
    <row r="155" spans="2:13" s="17" customFormat="1" ht="24.75" customHeight="1">
      <c r="B155" s="18">
        <v>1</v>
      </c>
      <c r="C155" s="25" t="s">
        <v>155</v>
      </c>
      <c r="D155" s="20"/>
      <c r="E155" s="20"/>
      <c r="F155" s="21" t="s">
        <v>152</v>
      </c>
      <c r="G155" s="72">
        <v>500</v>
      </c>
      <c r="H155" s="23"/>
      <c r="I155" s="23">
        <f>ROUND(G155*H155,2)</f>
        <v>0</v>
      </c>
      <c r="J155" s="24"/>
      <c r="K155" s="23">
        <f>ROUND(I155*J155,2)</f>
        <v>0</v>
      </c>
      <c r="L155" s="23">
        <f>(M155/G155)</f>
        <v>0</v>
      </c>
      <c r="M155" s="23">
        <f>ROUND(I155+K155,2)</f>
        <v>0</v>
      </c>
    </row>
    <row r="156" spans="2:13" s="17" customFormat="1" ht="24.75" customHeight="1">
      <c r="B156" s="18">
        <v>2</v>
      </c>
      <c r="C156" s="25" t="s">
        <v>156</v>
      </c>
      <c r="D156" s="20"/>
      <c r="E156" s="20"/>
      <c r="F156" s="21" t="s">
        <v>152</v>
      </c>
      <c r="G156" s="22">
        <v>640</v>
      </c>
      <c r="H156" s="23"/>
      <c r="I156" s="23">
        <f>ROUND(G156*H156,2)</f>
        <v>0</v>
      </c>
      <c r="J156" s="24"/>
      <c r="K156" s="23">
        <f>ROUND(I156*J156,2)</f>
        <v>0</v>
      </c>
      <c r="L156" s="23">
        <f>(M156/G156)</f>
        <v>0</v>
      </c>
      <c r="M156" s="23">
        <f>ROUND(I156+K156,2)</f>
        <v>0</v>
      </c>
    </row>
    <row r="157" spans="2:13" s="17" customFormat="1" ht="24.75" customHeight="1">
      <c r="B157" s="18">
        <v>3</v>
      </c>
      <c r="C157" s="25" t="s">
        <v>157</v>
      </c>
      <c r="D157" s="20"/>
      <c r="E157" s="20"/>
      <c r="F157" s="21" t="s">
        <v>152</v>
      </c>
      <c r="G157" s="22">
        <v>490</v>
      </c>
      <c r="H157" s="23"/>
      <c r="I157" s="23">
        <f>ROUND(G157*H157,2)</f>
        <v>0</v>
      </c>
      <c r="J157" s="24"/>
      <c r="K157" s="23">
        <f>ROUND(I157*J157,2)</f>
        <v>0</v>
      </c>
      <c r="L157" s="23">
        <f>(M157/G157)</f>
        <v>0</v>
      </c>
      <c r="M157" s="23">
        <f>ROUND(I157+K157,2)</f>
        <v>0</v>
      </c>
    </row>
    <row r="158" spans="2:13" s="17" customFormat="1" ht="24.75" customHeight="1">
      <c r="B158" s="18">
        <v>4</v>
      </c>
      <c r="C158" s="25" t="s">
        <v>158</v>
      </c>
      <c r="D158" s="20"/>
      <c r="E158" s="20"/>
      <c r="F158" s="21" t="s">
        <v>152</v>
      </c>
      <c r="G158" s="22">
        <v>540</v>
      </c>
      <c r="H158" s="23"/>
      <c r="I158" s="23">
        <f>ROUND(G158*H158,2)</f>
        <v>0</v>
      </c>
      <c r="J158" s="24"/>
      <c r="K158" s="23">
        <f>ROUND(I158*J158,2)</f>
        <v>0</v>
      </c>
      <c r="L158" s="23">
        <f>(M158/G158)</f>
        <v>0</v>
      </c>
      <c r="M158" s="23">
        <f>ROUND(I158+K158,2)</f>
        <v>0</v>
      </c>
    </row>
    <row r="159" spans="2:13" s="17" customFormat="1" ht="24.75" customHeight="1">
      <c r="B159" s="18">
        <v>5</v>
      </c>
      <c r="C159" s="25" t="s">
        <v>159</v>
      </c>
      <c r="D159" s="20"/>
      <c r="E159" s="20"/>
      <c r="F159" s="21" t="s">
        <v>152</v>
      </c>
      <c r="G159" s="22">
        <v>630</v>
      </c>
      <c r="H159" s="23"/>
      <c r="I159" s="23">
        <f>ROUND(G159*H159,2)</f>
        <v>0</v>
      </c>
      <c r="J159" s="24"/>
      <c r="K159" s="23">
        <f>ROUND(I159*J159,2)</f>
        <v>0</v>
      </c>
      <c r="L159" s="23">
        <f>(M159/G159)</f>
        <v>0</v>
      </c>
      <c r="M159" s="23">
        <f>ROUND(I159+K159,2)</f>
        <v>0</v>
      </c>
    </row>
    <row r="160" spans="2:13" s="17" customFormat="1" ht="15" customHeight="1">
      <c r="B160" s="18"/>
      <c r="C160" s="73"/>
      <c r="D160" s="20"/>
      <c r="E160" s="20"/>
      <c r="F160" s="75"/>
      <c r="G160" s="27"/>
      <c r="H160" s="28" t="s">
        <v>17</v>
      </c>
      <c r="I160" s="23">
        <f>SUM(I155:I159)</f>
        <v>0</v>
      </c>
      <c r="J160" s="24"/>
      <c r="K160" s="23"/>
      <c r="L160" s="23"/>
      <c r="M160" s="23"/>
    </row>
    <row r="161" spans="2:13" s="17" customFormat="1" ht="15" customHeight="1">
      <c r="B161" s="18"/>
      <c r="C161" s="73"/>
      <c r="D161" s="20"/>
      <c r="E161" s="20"/>
      <c r="F161" s="75"/>
      <c r="G161" s="27"/>
      <c r="H161" s="23"/>
      <c r="I161" s="28" t="s">
        <v>18</v>
      </c>
      <c r="J161" s="29"/>
      <c r="K161" s="23">
        <f>SUM(K155:K160)</f>
        <v>0</v>
      </c>
      <c r="L161" s="23"/>
      <c r="M161" s="23"/>
    </row>
    <row r="162" spans="2:13" s="17" customFormat="1" ht="15" customHeight="1">
      <c r="B162" s="18"/>
      <c r="C162" s="73"/>
      <c r="D162" s="20"/>
      <c r="E162" s="20"/>
      <c r="F162" s="75"/>
      <c r="G162" s="27"/>
      <c r="H162" s="23"/>
      <c r="I162" s="23"/>
      <c r="J162" s="24"/>
      <c r="K162" s="23"/>
      <c r="L162" s="28" t="s">
        <v>19</v>
      </c>
      <c r="M162" s="23">
        <f>SUM(M155:M161)</f>
        <v>0</v>
      </c>
    </row>
    <row r="163" spans="2:13" s="182" customFormat="1" ht="15" customHeight="1">
      <c r="B163" s="183"/>
      <c r="C163" s="203"/>
      <c r="F163" s="204"/>
      <c r="G163" s="185"/>
      <c r="H163" s="186"/>
      <c r="I163" s="186"/>
      <c r="J163" s="187"/>
      <c r="K163" s="186"/>
      <c r="L163" s="188"/>
      <c r="M163" s="186"/>
    </row>
    <row r="164" spans="2:13" s="182" customFormat="1" ht="15" customHeight="1">
      <c r="B164" s="183"/>
      <c r="C164" s="203"/>
      <c r="F164" s="204"/>
      <c r="G164" s="185"/>
      <c r="H164" s="186"/>
      <c r="I164" s="186"/>
      <c r="J164" s="187"/>
      <c r="K164" s="186"/>
      <c r="L164" s="188"/>
      <c r="M164" s="186"/>
    </row>
    <row r="165" spans="2:13" ht="12.75">
      <c r="B165" s="7"/>
      <c r="C165" s="8"/>
      <c r="D165" s="7"/>
      <c r="E165" s="7"/>
      <c r="F165" s="7"/>
      <c r="G165" s="9"/>
      <c r="H165" s="10"/>
      <c r="I165" s="10"/>
      <c r="J165" s="11"/>
      <c r="K165" s="10"/>
      <c r="L165" s="10"/>
      <c r="M165" s="10"/>
    </row>
    <row r="166" spans="1:66" s="74" customFormat="1" ht="76.5">
      <c r="A166" s="17"/>
      <c r="B166" s="12" t="s">
        <v>160</v>
      </c>
      <c r="C166" s="13" t="s">
        <v>1</v>
      </c>
      <c r="D166" s="13" t="s">
        <v>2</v>
      </c>
      <c r="E166" s="13" t="s">
        <v>3</v>
      </c>
      <c r="F166" s="13" t="s">
        <v>4</v>
      </c>
      <c r="G166" s="14" t="s">
        <v>5</v>
      </c>
      <c r="H166" s="35" t="s">
        <v>6</v>
      </c>
      <c r="I166" s="35" t="s">
        <v>7</v>
      </c>
      <c r="J166" s="16" t="s">
        <v>8</v>
      </c>
      <c r="K166" s="35" t="s">
        <v>9</v>
      </c>
      <c r="L166" s="35" t="s">
        <v>10</v>
      </c>
      <c r="M166" s="35" t="s">
        <v>11</v>
      </c>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row>
    <row r="167" spans="2:13" s="17" customFormat="1" ht="29.25" customHeight="1">
      <c r="B167" s="18">
        <v>1</v>
      </c>
      <c r="C167" s="25" t="s">
        <v>161</v>
      </c>
      <c r="D167" s="20"/>
      <c r="E167" s="20"/>
      <c r="F167" s="21" t="s">
        <v>104</v>
      </c>
      <c r="G167" s="22">
        <v>9</v>
      </c>
      <c r="H167" s="23"/>
      <c r="I167" s="23">
        <f>ROUND(G167*H167,2)</f>
        <v>0</v>
      </c>
      <c r="J167" s="24"/>
      <c r="K167" s="23">
        <f>ROUND(I167*J167,2)</f>
        <v>0</v>
      </c>
      <c r="L167" s="23">
        <f>(M167/G167)</f>
        <v>0</v>
      </c>
      <c r="M167" s="23">
        <f>ROUND(I167+K167,2)</f>
        <v>0</v>
      </c>
    </row>
    <row r="168" spans="2:13" s="17" customFormat="1" ht="89.25" customHeight="1">
      <c r="B168" s="18">
        <v>2</v>
      </c>
      <c r="C168" s="25" t="s">
        <v>323</v>
      </c>
      <c r="D168" s="20"/>
      <c r="E168" s="20"/>
      <c r="F168" s="21" t="s">
        <v>104</v>
      </c>
      <c r="G168" s="22">
        <v>3</v>
      </c>
      <c r="H168" s="23"/>
      <c r="I168" s="23">
        <f>ROUND(G168*H168,2)</f>
        <v>0</v>
      </c>
      <c r="J168" s="24"/>
      <c r="K168" s="23">
        <f>ROUND(I168*J168,2)</f>
        <v>0</v>
      </c>
      <c r="L168" s="23">
        <f>(M168/G168)</f>
        <v>0</v>
      </c>
      <c r="M168" s="23">
        <f>ROUND(I168+K168,2)</f>
        <v>0</v>
      </c>
    </row>
    <row r="169" spans="2:13" s="17" customFormat="1" ht="67.5" customHeight="1">
      <c r="B169" s="18">
        <v>3</v>
      </c>
      <c r="C169" s="76" t="s">
        <v>324</v>
      </c>
      <c r="D169" s="20"/>
      <c r="E169" s="20"/>
      <c r="F169" s="21" t="s">
        <v>104</v>
      </c>
      <c r="G169" s="22">
        <v>8</v>
      </c>
      <c r="H169" s="23"/>
      <c r="I169" s="23">
        <f>ROUND(G169*H169,2)</f>
        <v>0</v>
      </c>
      <c r="J169" s="24"/>
      <c r="K169" s="23">
        <f>ROUND(I169*J169,2)</f>
        <v>0</v>
      </c>
      <c r="L169" s="23">
        <f>(M169/G169)</f>
        <v>0</v>
      </c>
      <c r="M169" s="23">
        <f>ROUND(I169+K169,2)</f>
        <v>0</v>
      </c>
    </row>
    <row r="170" spans="2:13" s="17" customFormat="1" ht="42.75" customHeight="1">
      <c r="B170" s="18">
        <v>4</v>
      </c>
      <c r="C170" s="76" t="s">
        <v>162</v>
      </c>
      <c r="D170" s="20"/>
      <c r="E170" s="20"/>
      <c r="F170" s="21" t="s">
        <v>104</v>
      </c>
      <c r="G170" s="22">
        <v>2</v>
      </c>
      <c r="H170" s="23"/>
      <c r="I170" s="23">
        <f>ROUND(G170*H170,2)</f>
        <v>0</v>
      </c>
      <c r="J170" s="24"/>
      <c r="K170" s="23">
        <f>ROUND(I170*J170,2)</f>
        <v>0</v>
      </c>
      <c r="L170" s="23">
        <f>(M170/G170)</f>
        <v>0</v>
      </c>
      <c r="M170" s="23">
        <f>ROUND(I170+K170,2)</f>
        <v>0</v>
      </c>
    </row>
    <row r="171" spans="2:13" s="17" customFormat="1" ht="13.5" customHeight="1">
      <c r="B171" s="18"/>
      <c r="C171" s="25"/>
      <c r="D171" s="20"/>
      <c r="E171" s="20"/>
      <c r="F171" s="21"/>
      <c r="G171" s="22"/>
      <c r="H171" s="77" t="s">
        <v>17</v>
      </c>
      <c r="I171" s="23">
        <f>SUM(I167:I170)</f>
        <v>0</v>
      </c>
      <c r="J171" s="24"/>
      <c r="K171" s="23"/>
      <c r="L171" s="23"/>
      <c r="M171" s="23"/>
    </row>
    <row r="172" spans="2:13" s="17" customFormat="1" ht="15" customHeight="1">
      <c r="B172" s="18"/>
      <c r="C172" s="26"/>
      <c r="D172" s="20"/>
      <c r="E172" s="20"/>
      <c r="F172" s="18"/>
      <c r="G172" s="27"/>
      <c r="H172" s="78"/>
      <c r="I172" s="77" t="s">
        <v>18</v>
      </c>
      <c r="J172" s="29"/>
      <c r="K172" s="23">
        <f>SUM(K167:K171)</f>
        <v>0</v>
      </c>
      <c r="L172" s="78"/>
      <c r="M172" s="78"/>
    </row>
    <row r="173" spans="2:13" s="17" customFormat="1" ht="12" customHeight="1">
      <c r="B173" s="18"/>
      <c r="C173" s="26"/>
      <c r="D173" s="20"/>
      <c r="E173" s="20"/>
      <c r="F173" s="18"/>
      <c r="G173" s="27"/>
      <c r="H173" s="78"/>
      <c r="I173" s="78"/>
      <c r="J173" s="24"/>
      <c r="K173" s="78"/>
      <c r="L173" s="77" t="s">
        <v>19</v>
      </c>
      <c r="M173" s="23">
        <f>SUM(M167:M172)</f>
        <v>0</v>
      </c>
    </row>
    <row r="174" spans="2:13" s="182" customFormat="1" ht="12" customHeight="1">
      <c r="B174" s="183"/>
      <c r="C174" s="184"/>
      <c r="F174" s="183"/>
      <c r="G174" s="185"/>
      <c r="H174" s="205"/>
      <c r="I174" s="205"/>
      <c r="J174" s="187"/>
      <c r="K174" s="205"/>
      <c r="L174" s="206"/>
      <c r="M174" s="186"/>
    </row>
    <row r="175" spans="2:13" s="182" customFormat="1" ht="12" customHeight="1">
      <c r="B175" s="183"/>
      <c r="C175" s="184"/>
      <c r="F175" s="183"/>
      <c r="G175" s="185"/>
      <c r="H175" s="205"/>
      <c r="I175" s="205"/>
      <c r="J175" s="187"/>
      <c r="K175" s="205"/>
      <c r="L175" s="206"/>
      <c r="M175" s="186"/>
    </row>
    <row r="176" spans="2:13" s="182" customFormat="1" ht="12" customHeight="1">
      <c r="B176" s="183"/>
      <c r="C176" s="184"/>
      <c r="F176" s="183"/>
      <c r="G176" s="185"/>
      <c r="H176" s="205"/>
      <c r="I176" s="205"/>
      <c r="J176" s="187"/>
      <c r="K176" s="205"/>
      <c r="L176" s="206"/>
      <c r="M176" s="186"/>
    </row>
    <row r="177" spans="2:13" ht="12.75">
      <c r="B177" s="7"/>
      <c r="C177" s="8"/>
      <c r="D177" s="7"/>
      <c r="E177" s="7"/>
      <c r="F177" s="7"/>
      <c r="G177" s="9"/>
      <c r="H177" s="10"/>
      <c r="I177" s="10"/>
      <c r="J177" s="11"/>
      <c r="K177" s="10"/>
      <c r="L177" s="10"/>
      <c r="M177" s="10"/>
    </row>
    <row r="178" spans="1:66" s="79" customFormat="1" ht="102" customHeight="1">
      <c r="A178" s="17"/>
      <c r="B178" s="12" t="s">
        <v>163</v>
      </c>
      <c r="C178" s="13" t="s">
        <v>1</v>
      </c>
      <c r="D178" s="13" t="s">
        <v>2</v>
      </c>
      <c r="E178" s="13" t="s">
        <v>3</v>
      </c>
      <c r="F178" s="13" t="s">
        <v>4</v>
      </c>
      <c r="G178" s="14" t="s">
        <v>5</v>
      </c>
      <c r="H178" s="35" t="s">
        <v>6</v>
      </c>
      <c r="I178" s="35" t="s">
        <v>7</v>
      </c>
      <c r="J178" s="16" t="s">
        <v>8</v>
      </c>
      <c r="K178" s="35" t="s">
        <v>9</v>
      </c>
      <c r="L178" s="35" t="s">
        <v>10</v>
      </c>
      <c r="M178" s="35" t="s">
        <v>11</v>
      </c>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row>
    <row r="179" spans="2:13" s="17" customFormat="1" ht="19.5" customHeight="1">
      <c r="B179" s="18">
        <v>1</v>
      </c>
      <c r="C179" s="25" t="s">
        <v>164</v>
      </c>
      <c r="D179" s="20"/>
      <c r="E179" s="20"/>
      <c r="F179" s="21" t="s">
        <v>165</v>
      </c>
      <c r="G179" s="22">
        <v>27</v>
      </c>
      <c r="H179" s="23"/>
      <c r="I179" s="23">
        <f>ROUND(G179*H179,2)</f>
        <v>0</v>
      </c>
      <c r="J179" s="24"/>
      <c r="K179" s="23">
        <f>ROUND(I179*J179,2)</f>
        <v>0</v>
      </c>
      <c r="L179" s="23">
        <f>(M179/G179)</f>
        <v>0</v>
      </c>
      <c r="M179" s="23">
        <f>ROUND(I179+K179,2)</f>
        <v>0</v>
      </c>
    </row>
    <row r="180" spans="2:13" s="17" customFormat="1" ht="19.5" customHeight="1">
      <c r="B180" s="18">
        <v>2</v>
      </c>
      <c r="C180" s="25" t="s">
        <v>166</v>
      </c>
      <c r="D180" s="20"/>
      <c r="E180" s="20"/>
      <c r="F180" s="21" t="s">
        <v>165</v>
      </c>
      <c r="G180" s="22">
        <v>18</v>
      </c>
      <c r="H180" s="23"/>
      <c r="I180" s="23">
        <f>ROUND(G180*H180,2)</f>
        <v>0</v>
      </c>
      <c r="J180" s="24"/>
      <c r="K180" s="23">
        <f>ROUND(I180*J180,2)</f>
        <v>0</v>
      </c>
      <c r="L180" s="23">
        <f>(M180/G180)</f>
        <v>0</v>
      </c>
      <c r="M180" s="23">
        <f>ROUND(I180+K180,2)</f>
        <v>0</v>
      </c>
    </row>
    <row r="181" spans="2:13" s="17" customFormat="1" ht="19.5" customHeight="1">
      <c r="B181" s="18">
        <v>3</v>
      </c>
      <c r="C181" s="25" t="s">
        <v>167</v>
      </c>
      <c r="D181" s="20"/>
      <c r="E181" s="20"/>
      <c r="F181" s="21" t="s">
        <v>165</v>
      </c>
      <c r="G181" s="22">
        <v>7</v>
      </c>
      <c r="H181" s="23"/>
      <c r="I181" s="23">
        <f>ROUND(G181*H181,2)</f>
        <v>0</v>
      </c>
      <c r="J181" s="24"/>
      <c r="K181" s="23">
        <f>ROUND(I181*J181,2)</f>
        <v>0</v>
      </c>
      <c r="L181" s="23">
        <f>(M181/G181)</f>
        <v>0</v>
      </c>
      <c r="M181" s="23">
        <f>ROUND(I181+K181,2)</f>
        <v>0</v>
      </c>
    </row>
    <row r="182" spans="2:13" s="17" customFormat="1" ht="13.5" customHeight="1">
      <c r="B182" s="18"/>
      <c r="C182" s="73"/>
      <c r="D182" s="20"/>
      <c r="E182" s="20"/>
      <c r="F182" s="75"/>
      <c r="G182" s="27"/>
      <c r="H182" s="77" t="s">
        <v>17</v>
      </c>
      <c r="I182" s="23">
        <f>SUM(I179:I181)</f>
        <v>0</v>
      </c>
      <c r="J182" s="24"/>
      <c r="K182" s="78"/>
      <c r="L182" s="78"/>
      <c r="M182" s="78"/>
    </row>
    <row r="183" spans="2:13" s="17" customFormat="1" ht="15" customHeight="1">
      <c r="B183" s="18"/>
      <c r="C183" s="73"/>
      <c r="D183" s="20"/>
      <c r="E183" s="20"/>
      <c r="F183" s="75"/>
      <c r="G183" s="27"/>
      <c r="H183" s="78"/>
      <c r="I183" s="77" t="s">
        <v>18</v>
      </c>
      <c r="J183" s="29"/>
      <c r="K183" s="23">
        <f>SUM(K179:K182)</f>
        <v>0</v>
      </c>
      <c r="L183" s="78"/>
      <c r="M183" s="78"/>
    </row>
    <row r="184" spans="2:13" s="17" customFormat="1" ht="27.75" customHeight="1">
      <c r="B184" s="18"/>
      <c r="C184" s="73"/>
      <c r="D184" s="20"/>
      <c r="E184" s="20"/>
      <c r="F184" s="75"/>
      <c r="G184" s="27"/>
      <c r="H184" s="78"/>
      <c r="I184" s="78"/>
      <c r="J184" s="24"/>
      <c r="K184" s="78"/>
      <c r="L184" s="77" t="s">
        <v>19</v>
      </c>
      <c r="M184" s="23">
        <f>SUM(M179:M183)</f>
        <v>0</v>
      </c>
    </row>
    <row r="185" spans="2:13" s="182" customFormat="1" ht="15.75" customHeight="1">
      <c r="B185" s="183"/>
      <c r="C185" s="203"/>
      <c r="F185" s="204"/>
      <c r="G185" s="185"/>
      <c r="H185" s="205"/>
      <c r="I185" s="205"/>
      <c r="J185" s="187"/>
      <c r="K185" s="205"/>
      <c r="L185" s="206"/>
      <c r="M185" s="186"/>
    </row>
    <row r="186" spans="2:13" s="182" customFormat="1" ht="17.25" customHeight="1">
      <c r="B186" s="183"/>
      <c r="C186" s="203"/>
      <c r="F186" s="204"/>
      <c r="G186" s="185"/>
      <c r="H186" s="205"/>
      <c r="I186" s="205"/>
      <c r="J186" s="187"/>
      <c r="K186" s="205"/>
      <c r="L186" s="206"/>
      <c r="M186" s="186"/>
    </row>
    <row r="187" spans="2:13" ht="12.75">
      <c r="B187" s="7"/>
      <c r="C187" s="8"/>
      <c r="D187" s="7"/>
      <c r="E187" s="7"/>
      <c r="F187" s="7"/>
      <c r="G187" s="9"/>
      <c r="H187" s="10"/>
      <c r="I187" s="10"/>
      <c r="J187" s="11"/>
      <c r="K187" s="10"/>
      <c r="L187" s="10"/>
      <c r="M187" s="10"/>
    </row>
    <row r="188" spans="2:256" s="17" customFormat="1" ht="89.25">
      <c r="B188" s="12" t="s">
        <v>168</v>
      </c>
      <c r="C188" s="13" t="s">
        <v>1</v>
      </c>
      <c r="D188" s="13" t="s">
        <v>2</v>
      </c>
      <c r="E188" s="13" t="s">
        <v>21</v>
      </c>
      <c r="F188" s="13" t="s">
        <v>4</v>
      </c>
      <c r="G188" s="14" t="s">
        <v>169</v>
      </c>
      <c r="H188" s="35" t="s">
        <v>6</v>
      </c>
      <c r="I188" s="35" t="s">
        <v>7</v>
      </c>
      <c r="J188" s="16" t="s">
        <v>8</v>
      </c>
      <c r="K188" s="35" t="s">
        <v>9</v>
      </c>
      <c r="L188" s="35" t="s">
        <v>10</v>
      </c>
      <c r="M188" s="35" t="s">
        <v>11</v>
      </c>
      <c r="FM188" s="74"/>
      <c r="FN188" s="74"/>
      <c r="FO188" s="74"/>
      <c r="FP188" s="74"/>
      <c r="FQ188" s="74"/>
      <c r="FR188" s="74"/>
      <c r="FS188" s="74"/>
      <c r="FT188" s="74"/>
      <c r="FU188" s="74"/>
      <c r="FV188" s="74"/>
      <c r="FW188" s="74"/>
      <c r="FX188" s="74"/>
      <c r="FY188" s="74"/>
      <c r="FZ188" s="74"/>
      <c r="GA188" s="74"/>
      <c r="GB188" s="74"/>
      <c r="GC188" s="74"/>
      <c r="GD188" s="74"/>
      <c r="GE188" s="74"/>
      <c r="GF188" s="74"/>
      <c r="GG188" s="74"/>
      <c r="GH188" s="74"/>
      <c r="GI188" s="74"/>
      <c r="GJ188" s="74"/>
      <c r="GK188" s="74"/>
      <c r="GL188" s="74"/>
      <c r="GM188" s="74"/>
      <c r="GN188" s="74"/>
      <c r="GO188" s="74"/>
      <c r="GP188" s="74"/>
      <c r="GQ188" s="74"/>
      <c r="GR188" s="74"/>
      <c r="GS188" s="74"/>
      <c r="GT188" s="74"/>
      <c r="GU188" s="74"/>
      <c r="GV188" s="74"/>
      <c r="GW188" s="74"/>
      <c r="GX188" s="74"/>
      <c r="GY188" s="74"/>
      <c r="GZ188" s="74"/>
      <c r="HA188" s="74"/>
      <c r="HB188" s="74"/>
      <c r="HC188" s="74"/>
      <c r="HD188" s="74"/>
      <c r="HE188" s="74"/>
      <c r="HF188" s="74"/>
      <c r="HG188" s="74"/>
      <c r="HH188" s="74"/>
      <c r="HI188" s="74"/>
      <c r="HJ188" s="74"/>
      <c r="HK188" s="74"/>
      <c r="HL188" s="74"/>
      <c r="HM188" s="74"/>
      <c r="HN188" s="74"/>
      <c r="HO188" s="74"/>
      <c r="HP188" s="74"/>
      <c r="HQ188" s="74"/>
      <c r="HR188" s="74"/>
      <c r="HS188" s="74"/>
      <c r="HT188" s="74"/>
      <c r="HU188" s="74"/>
      <c r="HV188" s="74"/>
      <c r="HW188" s="74"/>
      <c r="HX188" s="74"/>
      <c r="HY188" s="74"/>
      <c r="HZ188" s="74"/>
      <c r="IA188" s="74"/>
      <c r="IB188" s="74"/>
      <c r="IC188" s="74"/>
      <c r="ID188" s="74"/>
      <c r="IE188" s="74"/>
      <c r="IF188" s="74"/>
      <c r="IG188" s="74"/>
      <c r="IH188" s="74"/>
      <c r="II188" s="74"/>
      <c r="IJ188" s="74"/>
      <c r="IK188" s="74"/>
      <c r="IL188" s="74"/>
      <c r="IM188" s="74"/>
      <c r="IN188" s="74"/>
      <c r="IO188" s="74"/>
      <c r="IP188" s="74"/>
      <c r="IQ188" s="74"/>
      <c r="IR188" s="74"/>
      <c r="IS188" s="74"/>
      <c r="IT188" s="74"/>
      <c r="IU188" s="74"/>
      <c r="IV188" s="74"/>
    </row>
    <row r="189" spans="2:13" s="17" customFormat="1" ht="35.25" customHeight="1">
      <c r="B189" s="18">
        <v>1</v>
      </c>
      <c r="C189" s="25" t="s">
        <v>170</v>
      </c>
      <c r="D189" s="20"/>
      <c r="E189" s="20"/>
      <c r="F189" s="21" t="s">
        <v>152</v>
      </c>
      <c r="G189" s="22">
        <v>90</v>
      </c>
      <c r="H189" s="23"/>
      <c r="I189" s="23">
        <f>ROUND(G189*H189,2)</f>
        <v>0</v>
      </c>
      <c r="J189" s="24"/>
      <c r="K189" s="23">
        <f>ROUND(I189*J189,2)</f>
        <v>0</v>
      </c>
      <c r="L189" s="23">
        <f>(M189/G189)</f>
        <v>0</v>
      </c>
      <c r="M189" s="23">
        <f>ROUND(I189+K189,2)</f>
        <v>0</v>
      </c>
    </row>
    <row r="190" spans="2:13" s="17" customFormat="1" ht="30" customHeight="1">
      <c r="B190" s="18">
        <v>2</v>
      </c>
      <c r="C190" s="25" t="s">
        <v>171</v>
      </c>
      <c r="D190" s="20"/>
      <c r="E190" s="20"/>
      <c r="F190" s="21" t="s">
        <v>152</v>
      </c>
      <c r="G190" s="22">
        <v>71</v>
      </c>
      <c r="H190" s="23"/>
      <c r="I190" s="23">
        <f>ROUND(G190*H190,2)</f>
        <v>0</v>
      </c>
      <c r="J190" s="24"/>
      <c r="K190" s="23">
        <f>ROUND(I190*J190,2)</f>
        <v>0</v>
      </c>
      <c r="L190" s="23">
        <f>(M190/G190)</f>
        <v>0</v>
      </c>
      <c r="M190" s="23">
        <f>ROUND(I190+K190,2)</f>
        <v>0</v>
      </c>
    </row>
    <row r="191" spans="2:13" s="17" customFormat="1" ht="34.5" customHeight="1">
      <c r="B191" s="18">
        <v>3</v>
      </c>
      <c r="C191" s="25" t="s">
        <v>172</v>
      </c>
      <c r="D191" s="20"/>
      <c r="E191" s="20"/>
      <c r="F191" s="21" t="s">
        <v>104</v>
      </c>
      <c r="G191" s="22">
        <v>2</v>
      </c>
      <c r="H191" s="23"/>
      <c r="I191" s="23">
        <f>ROUND(G191*H191,2)</f>
        <v>0</v>
      </c>
      <c r="J191" s="24"/>
      <c r="K191" s="23">
        <f>ROUND(I191*J191,2)</f>
        <v>0</v>
      </c>
      <c r="L191" s="23">
        <f>(M191/G191)</f>
        <v>0</v>
      </c>
      <c r="M191" s="23">
        <f>ROUND(I191+K191,2)</f>
        <v>0</v>
      </c>
    </row>
    <row r="192" spans="2:13" s="17" customFormat="1" ht="30" customHeight="1">
      <c r="B192" s="18">
        <v>4</v>
      </c>
      <c r="C192" s="25" t="s">
        <v>173</v>
      </c>
      <c r="D192" s="20"/>
      <c r="E192" s="20"/>
      <c r="F192" s="21" t="s">
        <v>104</v>
      </c>
      <c r="G192" s="22">
        <v>1</v>
      </c>
      <c r="H192" s="23"/>
      <c r="I192" s="23">
        <f>ROUND(G192*H192,2)</f>
        <v>0</v>
      </c>
      <c r="J192" s="24"/>
      <c r="K192" s="23">
        <f>ROUND(I192*J192,2)</f>
        <v>0</v>
      </c>
      <c r="L192" s="23">
        <f>(M192/G192)</f>
        <v>0</v>
      </c>
      <c r="M192" s="23">
        <f>ROUND(I192+K192,2)</f>
        <v>0</v>
      </c>
    </row>
    <row r="193" spans="2:13" s="17" customFormat="1" ht="15" customHeight="1">
      <c r="B193" s="18"/>
      <c r="C193" s="26"/>
      <c r="D193" s="20"/>
      <c r="E193" s="20"/>
      <c r="F193" s="75"/>
      <c r="G193" s="27"/>
      <c r="H193" s="77" t="s">
        <v>17</v>
      </c>
      <c r="I193" s="23">
        <f>SUM(I189:I192)</f>
        <v>0</v>
      </c>
      <c r="J193" s="24"/>
      <c r="K193" s="23"/>
      <c r="L193" s="23"/>
      <c r="M193" s="23"/>
    </row>
    <row r="194" spans="2:13" s="17" customFormat="1" ht="15" customHeight="1">
      <c r="B194" s="18"/>
      <c r="C194" s="26"/>
      <c r="D194" s="20"/>
      <c r="E194" s="20"/>
      <c r="F194" s="75"/>
      <c r="G194" s="27"/>
      <c r="H194" s="23"/>
      <c r="I194" s="77" t="s">
        <v>18</v>
      </c>
      <c r="J194" s="29"/>
      <c r="K194" s="23">
        <f>SUM(K189:K193)</f>
        <v>0</v>
      </c>
      <c r="L194" s="23"/>
      <c r="M194" s="23"/>
    </row>
    <row r="195" spans="2:13" s="17" customFormat="1" ht="15" customHeight="1">
      <c r="B195" s="18"/>
      <c r="C195" s="26"/>
      <c r="D195" s="20"/>
      <c r="E195" s="20"/>
      <c r="F195" s="75"/>
      <c r="G195" s="27"/>
      <c r="H195" s="23"/>
      <c r="I195" s="23"/>
      <c r="J195" s="24"/>
      <c r="K195" s="23"/>
      <c r="L195" s="77" t="s">
        <v>19</v>
      </c>
      <c r="M195" s="23">
        <f>SUM(M189:M194)</f>
        <v>0</v>
      </c>
    </row>
    <row r="196" spans="2:13" s="182" customFormat="1" ht="15" customHeight="1">
      <c r="B196" s="183"/>
      <c r="C196" s="184"/>
      <c r="F196" s="204"/>
      <c r="G196" s="185"/>
      <c r="H196" s="186"/>
      <c r="I196" s="186"/>
      <c r="J196" s="187"/>
      <c r="K196" s="186"/>
      <c r="L196" s="206"/>
      <c r="M196" s="186"/>
    </row>
    <row r="197" spans="2:13" s="182" customFormat="1" ht="15" customHeight="1">
      <c r="B197" s="183"/>
      <c r="C197" s="184"/>
      <c r="F197" s="204"/>
      <c r="G197" s="185"/>
      <c r="H197" s="186"/>
      <c r="I197" s="186"/>
      <c r="J197" s="187"/>
      <c r="K197" s="186"/>
      <c r="L197" s="206"/>
      <c r="M197" s="186"/>
    </row>
    <row r="198" spans="2:13" ht="12.75">
      <c r="B198" s="7"/>
      <c r="C198" s="8"/>
      <c r="D198" s="7"/>
      <c r="E198" s="7"/>
      <c r="F198" s="7"/>
      <c r="G198" s="9"/>
      <c r="H198" s="10"/>
      <c r="I198" s="10"/>
      <c r="J198" s="11"/>
      <c r="K198" s="10"/>
      <c r="L198" s="10"/>
      <c r="M198" s="10"/>
    </row>
    <row r="199" spans="1:66" s="79" customFormat="1" ht="102" customHeight="1">
      <c r="A199" s="17"/>
      <c r="B199" s="12" t="s">
        <v>174</v>
      </c>
      <c r="C199" s="13" t="s">
        <v>1</v>
      </c>
      <c r="D199" s="13" t="s">
        <v>2</v>
      </c>
      <c r="E199" s="13" t="s">
        <v>3</v>
      </c>
      <c r="F199" s="13" t="s">
        <v>4</v>
      </c>
      <c r="G199" s="14" t="s">
        <v>5</v>
      </c>
      <c r="H199" s="35" t="s">
        <v>6</v>
      </c>
      <c r="I199" s="35" t="s">
        <v>7</v>
      </c>
      <c r="J199" s="16" t="s">
        <v>8</v>
      </c>
      <c r="K199" s="35" t="s">
        <v>9</v>
      </c>
      <c r="L199" s="35" t="s">
        <v>10</v>
      </c>
      <c r="M199" s="35" t="s">
        <v>11</v>
      </c>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row>
    <row r="200" spans="2:13" s="17" customFormat="1" ht="53.25" customHeight="1">
      <c r="B200" s="18">
        <v>1</v>
      </c>
      <c r="C200" s="25" t="s">
        <v>175</v>
      </c>
      <c r="D200" s="20"/>
      <c r="E200" s="20"/>
      <c r="F200" s="21" t="s">
        <v>14</v>
      </c>
      <c r="G200" s="22">
        <v>7000</v>
      </c>
      <c r="H200" s="23"/>
      <c r="I200" s="23">
        <f>ROUND(G200*H200,2)</f>
        <v>0</v>
      </c>
      <c r="J200" s="24"/>
      <c r="K200" s="23">
        <f>ROUND(I200*J200,2)</f>
        <v>0</v>
      </c>
      <c r="L200" s="23">
        <f>(M200/G200)</f>
        <v>0</v>
      </c>
      <c r="M200" s="23">
        <f>ROUND(I200+K200,2)</f>
        <v>0</v>
      </c>
    </row>
    <row r="201" spans="2:13" s="17" customFormat="1" ht="42" customHeight="1">
      <c r="B201" s="18">
        <v>2</v>
      </c>
      <c r="C201" s="25" t="s">
        <v>176</v>
      </c>
      <c r="D201" s="20"/>
      <c r="E201" s="20"/>
      <c r="F201" s="21" t="s">
        <v>14</v>
      </c>
      <c r="G201" s="22">
        <v>1000</v>
      </c>
      <c r="H201" s="23"/>
      <c r="I201" s="23">
        <f>ROUND(G201*H201,2)</f>
        <v>0</v>
      </c>
      <c r="J201" s="24"/>
      <c r="K201" s="23">
        <f>ROUND(I201*J201,2)</f>
        <v>0</v>
      </c>
      <c r="L201" s="23">
        <f>(M201/G201)</f>
        <v>0</v>
      </c>
      <c r="M201" s="23">
        <f>ROUND(I201+K201,2)</f>
        <v>0</v>
      </c>
    </row>
    <row r="202" spans="2:13" s="17" customFormat="1" ht="47.25" customHeight="1">
      <c r="B202" s="18">
        <v>3</v>
      </c>
      <c r="C202" s="25" t="s">
        <v>325</v>
      </c>
      <c r="D202" s="20"/>
      <c r="E202" s="20"/>
      <c r="F202" s="21" t="s">
        <v>14</v>
      </c>
      <c r="G202" s="22">
        <v>4000</v>
      </c>
      <c r="H202" s="23"/>
      <c r="I202" s="23">
        <f>ROUND(G202*H202,2)</f>
        <v>0</v>
      </c>
      <c r="J202" s="24"/>
      <c r="K202" s="23">
        <f>ROUND(I202*J202,2)</f>
        <v>0</v>
      </c>
      <c r="L202" s="23">
        <f>(M202/G202)</f>
        <v>0</v>
      </c>
      <c r="M202" s="23">
        <f>ROUND(I202+K202,2)</f>
        <v>0</v>
      </c>
    </row>
    <row r="203" spans="2:13" s="17" customFormat="1" ht="27.75" customHeight="1">
      <c r="B203" s="18"/>
      <c r="C203" s="279" t="s">
        <v>177</v>
      </c>
      <c r="D203" s="20"/>
      <c r="E203" s="20"/>
      <c r="F203" s="75"/>
      <c r="G203" s="27"/>
      <c r="H203" s="77" t="s">
        <v>17</v>
      </c>
      <c r="I203" s="23">
        <f>SUM(I200:I202)</f>
        <v>0</v>
      </c>
      <c r="J203" s="24"/>
      <c r="K203" s="78"/>
      <c r="L203" s="78"/>
      <c r="M203" s="78"/>
    </row>
    <row r="204" spans="2:13" s="17" customFormat="1" ht="31.5" customHeight="1">
      <c r="B204" s="18"/>
      <c r="C204" s="279"/>
      <c r="D204" s="20"/>
      <c r="E204" s="20"/>
      <c r="F204" s="75"/>
      <c r="G204" s="27"/>
      <c r="H204" s="78"/>
      <c r="I204" s="77" t="s">
        <v>18</v>
      </c>
      <c r="J204" s="202"/>
      <c r="K204" s="23">
        <f>SUM(K200:K203)</f>
        <v>0</v>
      </c>
      <c r="L204" s="78"/>
      <c r="M204" s="78"/>
    </row>
    <row r="205" spans="2:13" s="17" customFormat="1" ht="27.75" customHeight="1">
      <c r="B205" s="18"/>
      <c r="C205" s="73"/>
      <c r="D205" s="20"/>
      <c r="E205" s="20"/>
      <c r="F205" s="75"/>
      <c r="G205" s="27"/>
      <c r="H205" s="78"/>
      <c r="I205" s="78"/>
      <c r="J205" s="24"/>
      <c r="K205" s="78"/>
      <c r="L205" s="77" t="s">
        <v>19</v>
      </c>
      <c r="M205" s="23">
        <f>SUM(M200:M204)</f>
        <v>0</v>
      </c>
    </row>
    <row r="206" spans="2:13" s="182" customFormat="1" ht="14.25" customHeight="1">
      <c r="B206" s="183"/>
      <c r="C206" s="203"/>
      <c r="F206" s="204"/>
      <c r="G206" s="185"/>
      <c r="H206" s="205"/>
      <c r="I206" s="205"/>
      <c r="J206" s="187"/>
      <c r="K206" s="205"/>
      <c r="L206" s="206"/>
      <c r="M206" s="186"/>
    </row>
    <row r="207" spans="2:13" s="182" customFormat="1" ht="29.25" customHeight="1">
      <c r="B207" s="183"/>
      <c r="C207" s="203"/>
      <c r="F207" s="204"/>
      <c r="G207" s="185"/>
      <c r="H207" s="205"/>
      <c r="I207" s="205"/>
      <c r="J207" s="187"/>
      <c r="K207" s="205"/>
      <c r="L207" s="206"/>
      <c r="M207" s="186"/>
    </row>
    <row r="208" spans="2:13" ht="12.75">
      <c r="B208" s="7"/>
      <c r="C208" s="8"/>
      <c r="D208" s="7"/>
      <c r="E208" s="7"/>
      <c r="F208" s="7"/>
      <c r="G208" s="9"/>
      <c r="H208" s="10"/>
      <c r="I208" s="10"/>
      <c r="J208" s="11"/>
      <c r="K208" s="10"/>
      <c r="L208" s="10"/>
      <c r="M208" s="10"/>
    </row>
    <row r="209" spans="2:13" ht="89.25">
      <c r="B209" s="12" t="s">
        <v>178</v>
      </c>
      <c r="C209" s="13" t="s">
        <v>1</v>
      </c>
      <c r="D209" s="13" t="s">
        <v>179</v>
      </c>
      <c r="E209" s="13" t="s">
        <v>3</v>
      </c>
      <c r="F209" s="13" t="s">
        <v>4</v>
      </c>
      <c r="G209" s="14" t="s">
        <v>5</v>
      </c>
      <c r="H209" s="35" t="s">
        <v>6</v>
      </c>
      <c r="I209" s="35" t="s">
        <v>7</v>
      </c>
      <c r="J209" s="16" t="s">
        <v>8</v>
      </c>
      <c r="K209" s="35" t="s">
        <v>9</v>
      </c>
      <c r="L209" s="35" t="s">
        <v>10</v>
      </c>
      <c r="M209" s="35" t="s">
        <v>11</v>
      </c>
    </row>
    <row r="210" spans="2:13" ht="23.25" customHeight="1">
      <c r="B210" s="18"/>
      <c r="C210" s="80" t="s">
        <v>180</v>
      </c>
      <c r="D210" s="20"/>
      <c r="E210" s="20"/>
      <c r="F210" s="21"/>
      <c r="G210" s="22"/>
      <c r="H210" s="23"/>
      <c r="I210" s="23"/>
      <c r="J210" s="24"/>
      <c r="K210" s="23"/>
      <c r="L210" s="23"/>
      <c r="M210" s="23"/>
    </row>
    <row r="211" spans="2:13" ht="19.5" customHeight="1">
      <c r="B211" s="18">
        <v>1</v>
      </c>
      <c r="C211" s="25" t="s">
        <v>181</v>
      </c>
      <c r="D211" s="20"/>
      <c r="E211" s="20"/>
      <c r="F211" s="21" t="s">
        <v>104</v>
      </c>
      <c r="G211" s="72">
        <v>5</v>
      </c>
      <c r="H211" s="23"/>
      <c r="I211" s="23">
        <f aca="true" t="shared" si="16" ref="I211:I220">ROUND(G211*H211,2)</f>
        <v>0</v>
      </c>
      <c r="J211" s="24"/>
      <c r="K211" s="23">
        <f aca="true" t="shared" si="17" ref="K211:K220">ROUND(I211*J211,2)</f>
        <v>0</v>
      </c>
      <c r="L211" s="23">
        <f aca="true" t="shared" si="18" ref="L211:L220">(M211/G211)</f>
        <v>0</v>
      </c>
      <c r="M211" s="23">
        <f aca="true" t="shared" si="19" ref="M211:M220">ROUND(I211+K211,2)</f>
        <v>0</v>
      </c>
    </row>
    <row r="212" spans="2:13" ht="23.25" customHeight="1">
      <c r="B212" s="18">
        <v>2</v>
      </c>
      <c r="C212" s="25" t="s">
        <v>182</v>
      </c>
      <c r="D212" s="20"/>
      <c r="E212" s="20"/>
      <c r="F212" s="21" t="s">
        <v>104</v>
      </c>
      <c r="G212" s="22">
        <v>5</v>
      </c>
      <c r="H212" s="23"/>
      <c r="I212" s="23">
        <f t="shared" si="16"/>
        <v>0</v>
      </c>
      <c r="J212" s="24"/>
      <c r="K212" s="23">
        <f t="shared" si="17"/>
        <v>0</v>
      </c>
      <c r="L212" s="23">
        <f t="shared" si="18"/>
        <v>0</v>
      </c>
      <c r="M212" s="23">
        <f t="shared" si="19"/>
        <v>0</v>
      </c>
    </row>
    <row r="213" spans="2:13" ht="19.5" customHeight="1">
      <c r="B213" s="18">
        <v>3</v>
      </c>
      <c r="C213" s="25" t="s">
        <v>183</v>
      </c>
      <c r="D213" s="65"/>
      <c r="E213" s="65"/>
      <c r="F213" s="81" t="s">
        <v>104</v>
      </c>
      <c r="G213" s="82">
        <v>7</v>
      </c>
      <c r="H213" s="23"/>
      <c r="I213" s="23">
        <f t="shared" si="16"/>
        <v>0</v>
      </c>
      <c r="J213" s="24"/>
      <c r="K213" s="23">
        <f t="shared" si="17"/>
        <v>0</v>
      </c>
      <c r="L213" s="23">
        <f t="shared" si="18"/>
        <v>0</v>
      </c>
      <c r="M213" s="23">
        <f t="shared" si="19"/>
        <v>0</v>
      </c>
    </row>
    <row r="214" spans="2:13" ht="24" customHeight="1">
      <c r="B214" s="18">
        <v>4</v>
      </c>
      <c r="C214" s="25" t="s">
        <v>184</v>
      </c>
      <c r="D214" s="65"/>
      <c r="E214" s="65"/>
      <c r="F214" s="81" t="s">
        <v>152</v>
      </c>
      <c r="G214" s="82">
        <v>2</v>
      </c>
      <c r="H214" s="23"/>
      <c r="I214" s="23">
        <f t="shared" si="16"/>
        <v>0</v>
      </c>
      <c r="J214" s="24"/>
      <c r="K214" s="23">
        <f t="shared" si="17"/>
        <v>0</v>
      </c>
      <c r="L214" s="23">
        <f t="shared" si="18"/>
        <v>0</v>
      </c>
      <c r="M214" s="23">
        <f t="shared" si="19"/>
        <v>0</v>
      </c>
    </row>
    <row r="215" spans="2:13" ht="21" customHeight="1">
      <c r="B215" s="18">
        <v>5</v>
      </c>
      <c r="C215" s="25" t="s">
        <v>185</v>
      </c>
      <c r="D215" s="65"/>
      <c r="E215" s="65"/>
      <c r="F215" s="81" t="s">
        <v>152</v>
      </c>
      <c r="G215" s="82">
        <v>1</v>
      </c>
      <c r="H215" s="23"/>
      <c r="I215" s="23">
        <f t="shared" si="16"/>
        <v>0</v>
      </c>
      <c r="J215" s="24"/>
      <c r="K215" s="23">
        <f t="shared" si="17"/>
        <v>0</v>
      </c>
      <c r="L215" s="23">
        <f t="shared" si="18"/>
        <v>0</v>
      </c>
      <c r="M215" s="23">
        <f t="shared" si="19"/>
        <v>0</v>
      </c>
    </row>
    <row r="216" spans="2:13" ht="17.25" customHeight="1">
      <c r="B216" s="18">
        <v>6</v>
      </c>
      <c r="C216" s="25" t="s">
        <v>186</v>
      </c>
      <c r="D216" s="65"/>
      <c r="E216" s="65"/>
      <c r="F216" s="81" t="s">
        <v>152</v>
      </c>
      <c r="G216" s="82">
        <v>1</v>
      </c>
      <c r="H216" s="23"/>
      <c r="I216" s="23">
        <f t="shared" si="16"/>
        <v>0</v>
      </c>
      <c r="J216" s="24"/>
      <c r="K216" s="23">
        <f t="shared" si="17"/>
        <v>0</v>
      </c>
      <c r="L216" s="23">
        <f t="shared" si="18"/>
        <v>0</v>
      </c>
      <c r="M216" s="23">
        <f t="shared" si="19"/>
        <v>0</v>
      </c>
    </row>
    <row r="217" spans="2:13" ht="28.5" customHeight="1">
      <c r="B217" s="18">
        <v>7</v>
      </c>
      <c r="C217" s="25" t="s">
        <v>187</v>
      </c>
      <c r="D217" s="65"/>
      <c r="E217" s="65"/>
      <c r="F217" s="81" t="s">
        <v>152</v>
      </c>
      <c r="G217" s="82">
        <v>2</v>
      </c>
      <c r="H217" s="23"/>
      <c r="I217" s="23">
        <f t="shared" si="16"/>
        <v>0</v>
      </c>
      <c r="J217" s="24"/>
      <c r="K217" s="23">
        <f t="shared" si="17"/>
        <v>0</v>
      </c>
      <c r="L217" s="23">
        <f t="shared" si="18"/>
        <v>0</v>
      </c>
      <c r="M217" s="23">
        <f t="shared" si="19"/>
        <v>0</v>
      </c>
    </row>
    <row r="218" spans="2:13" ht="29.25" customHeight="1">
      <c r="B218" s="18">
        <v>8</v>
      </c>
      <c r="C218" s="25" t="s">
        <v>188</v>
      </c>
      <c r="D218" s="65"/>
      <c r="E218" s="65"/>
      <c r="F218" s="81" t="s">
        <v>104</v>
      </c>
      <c r="G218" s="82">
        <v>1</v>
      </c>
      <c r="H218" s="23"/>
      <c r="I218" s="23">
        <f t="shared" si="16"/>
        <v>0</v>
      </c>
      <c r="J218" s="24"/>
      <c r="K218" s="23">
        <f t="shared" si="17"/>
        <v>0</v>
      </c>
      <c r="L218" s="23">
        <f t="shared" si="18"/>
        <v>0</v>
      </c>
      <c r="M218" s="23">
        <f t="shared" si="19"/>
        <v>0</v>
      </c>
    </row>
    <row r="219" spans="2:13" ht="25.5" customHeight="1">
      <c r="B219" s="18">
        <v>9</v>
      </c>
      <c r="C219" s="25" t="s">
        <v>189</v>
      </c>
      <c r="D219" s="65"/>
      <c r="E219" s="65"/>
      <c r="F219" s="81" t="s">
        <v>104</v>
      </c>
      <c r="G219" s="82">
        <v>1</v>
      </c>
      <c r="H219" s="23"/>
      <c r="I219" s="23">
        <f t="shared" si="16"/>
        <v>0</v>
      </c>
      <c r="J219" s="24"/>
      <c r="K219" s="23">
        <f t="shared" si="17"/>
        <v>0</v>
      </c>
      <c r="L219" s="23">
        <f t="shared" si="18"/>
        <v>0</v>
      </c>
      <c r="M219" s="23">
        <f t="shared" si="19"/>
        <v>0</v>
      </c>
    </row>
    <row r="220" spans="2:13" ht="30" customHeight="1">
      <c r="B220" s="18">
        <v>10</v>
      </c>
      <c r="C220" s="25" t="s">
        <v>190</v>
      </c>
      <c r="D220" s="65"/>
      <c r="E220" s="65"/>
      <c r="F220" s="81" t="s">
        <v>104</v>
      </c>
      <c r="G220" s="82">
        <v>5</v>
      </c>
      <c r="H220" s="23"/>
      <c r="I220" s="23">
        <f t="shared" si="16"/>
        <v>0</v>
      </c>
      <c r="J220" s="24"/>
      <c r="K220" s="23">
        <f t="shared" si="17"/>
        <v>0</v>
      </c>
      <c r="L220" s="23">
        <f t="shared" si="18"/>
        <v>0</v>
      </c>
      <c r="M220" s="23">
        <f t="shared" si="19"/>
        <v>0</v>
      </c>
    </row>
    <row r="221" spans="2:13" s="1" customFormat="1" ht="12.75" customHeight="1">
      <c r="B221" s="280" t="s">
        <v>191</v>
      </c>
      <c r="C221" s="280"/>
      <c r="D221" s="83"/>
      <c r="E221" s="83"/>
      <c r="F221" s="83"/>
      <c r="G221" s="84"/>
      <c r="H221" s="77" t="s">
        <v>17</v>
      </c>
      <c r="I221" s="85">
        <f>SUM(I211:I220)</f>
        <v>0</v>
      </c>
      <c r="J221" s="86"/>
      <c r="K221" s="87"/>
      <c r="L221" s="87"/>
      <c r="M221" s="87"/>
    </row>
    <row r="222" spans="2:13" s="1" customFormat="1" ht="12.75">
      <c r="B222" s="280"/>
      <c r="C222" s="280"/>
      <c r="D222" s="83"/>
      <c r="E222" s="83"/>
      <c r="F222" s="83"/>
      <c r="G222" s="84"/>
      <c r="H222" s="87"/>
      <c r="I222" s="77" t="s">
        <v>18</v>
      </c>
      <c r="J222" s="29"/>
      <c r="K222" s="87">
        <f>SUM(K211:K221)</f>
        <v>0</v>
      </c>
      <c r="L222" s="77" t="s">
        <v>19</v>
      </c>
      <c r="M222" s="87">
        <f>SUM(M211:M221)</f>
        <v>0</v>
      </c>
    </row>
    <row r="223" spans="2:13" s="1" customFormat="1" ht="182.25" customHeight="1">
      <c r="B223" s="280"/>
      <c r="C223" s="280"/>
      <c r="D223" s="83"/>
      <c r="E223" s="83"/>
      <c r="F223" s="83"/>
      <c r="G223" s="84"/>
      <c r="H223" s="87"/>
      <c r="I223" s="87"/>
      <c r="J223" s="86"/>
      <c r="K223" s="87"/>
      <c r="L223" s="87"/>
      <c r="M223" s="87"/>
    </row>
    <row r="224" spans="2:13" s="1" customFormat="1" ht="21.75" customHeight="1">
      <c r="B224" s="207"/>
      <c r="C224" s="207"/>
      <c r="D224" s="208"/>
      <c r="E224" s="208"/>
      <c r="F224" s="208"/>
      <c r="G224" s="209"/>
      <c r="H224" s="210"/>
      <c r="I224" s="210"/>
      <c r="J224" s="211"/>
      <c r="K224" s="210"/>
      <c r="L224" s="210"/>
      <c r="M224" s="210"/>
    </row>
    <row r="225" spans="2:13" s="1" customFormat="1" ht="17.25" customHeight="1">
      <c r="B225" s="207"/>
      <c r="C225" s="207"/>
      <c r="D225" s="208"/>
      <c r="E225" s="208"/>
      <c r="F225" s="208"/>
      <c r="G225" s="209"/>
      <c r="H225" s="210"/>
      <c r="I225" s="210"/>
      <c r="J225" s="211"/>
      <c r="K225" s="210"/>
      <c r="L225" s="210"/>
      <c r="M225" s="210"/>
    </row>
    <row r="226" spans="2:13" s="1" customFormat="1" ht="12.75">
      <c r="B226" s="7"/>
      <c r="C226" s="8"/>
      <c r="D226" s="7"/>
      <c r="E226" s="7"/>
      <c r="F226" s="7"/>
      <c r="G226" s="9"/>
      <c r="H226" s="10"/>
      <c r="I226" s="10"/>
      <c r="J226" s="11"/>
      <c r="K226" s="10"/>
      <c r="L226" s="10"/>
      <c r="M226" s="10"/>
    </row>
    <row r="227" spans="2:256" s="17" customFormat="1" ht="81.75" customHeight="1">
      <c r="B227" s="12" t="s">
        <v>192</v>
      </c>
      <c r="C227" s="13" t="s">
        <v>1</v>
      </c>
      <c r="D227" s="13" t="s">
        <v>193</v>
      </c>
      <c r="E227" s="13" t="s">
        <v>3</v>
      </c>
      <c r="F227" s="13" t="s">
        <v>4</v>
      </c>
      <c r="G227" s="14" t="s">
        <v>5</v>
      </c>
      <c r="H227" s="35" t="s">
        <v>6</v>
      </c>
      <c r="I227" s="35" t="s">
        <v>7</v>
      </c>
      <c r="J227" s="16" t="s">
        <v>8</v>
      </c>
      <c r="K227" s="35" t="s">
        <v>9</v>
      </c>
      <c r="L227" s="35" t="s">
        <v>10</v>
      </c>
      <c r="M227" s="35" t="s">
        <v>11</v>
      </c>
      <c r="FM227" s="74"/>
      <c r="FN227" s="74"/>
      <c r="FO227" s="74"/>
      <c r="FP227" s="74"/>
      <c r="FQ227" s="74"/>
      <c r="FR227" s="74"/>
      <c r="FS227" s="74"/>
      <c r="FT227" s="74"/>
      <c r="FU227" s="74"/>
      <c r="FV227" s="74"/>
      <c r="FW227" s="74"/>
      <c r="FX227" s="74"/>
      <c r="FY227" s="74"/>
      <c r="FZ227" s="74"/>
      <c r="GA227" s="74"/>
      <c r="GB227" s="74"/>
      <c r="GC227" s="74"/>
      <c r="GD227" s="74"/>
      <c r="GE227" s="74"/>
      <c r="GF227" s="74"/>
      <c r="GG227" s="74"/>
      <c r="GH227" s="74"/>
      <c r="GI227" s="74"/>
      <c r="GJ227" s="74"/>
      <c r="GK227" s="74"/>
      <c r="GL227" s="74"/>
      <c r="GM227" s="74"/>
      <c r="GN227" s="74"/>
      <c r="GO227" s="74"/>
      <c r="GP227" s="74"/>
      <c r="GQ227" s="74"/>
      <c r="GR227" s="74"/>
      <c r="GS227" s="74"/>
      <c r="GT227" s="74"/>
      <c r="GU227" s="74"/>
      <c r="GV227" s="74"/>
      <c r="GW227" s="74"/>
      <c r="GX227" s="74"/>
      <c r="GY227" s="74"/>
      <c r="GZ227" s="74"/>
      <c r="HA227" s="74"/>
      <c r="HB227" s="74"/>
      <c r="HC227" s="74"/>
      <c r="HD227" s="74"/>
      <c r="HE227" s="74"/>
      <c r="HF227" s="74"/>
      <c r="HG227" s="74"/>
      <c r="HH227" s="74"/>
      <c r="HI227" s="74"/>
      <c r="HJ227" s="74"/>
      <c r="HK227" s="74"/>
      <c r="HL227" s="74"/>
      <c r="HM227" s="74"/>
      <c r="HN227" s="74"/>
      <c r="HO227" s="74"/>
      <c r="HP227" s="74"/>
      <c r="HQ227" s="74"/>
      <c r="HR227" s="74"/>
      <c r="HS227" s="74"/>
      <c r="HT227" s="74"/>
      <c r="HU227" s="74"/>
      <c r="HV227" s="74"/>
      <c r="HW227" s="74"/>
      <c r="HX227" s="74"/>
      <c r="HY227" s="74"/>
      <c r="HZ227" s="74"/>
      <c r="IA227" s="74"/>
      <c r="IB227" s="74"/>
      <c r="IC227" s="74"/>
      <c r="ID227" s="74"/>
      <c r="IE227" s="74"/>
      <c r="IF227" s="74"/>
      <c r="IG227" s="74"/>
      <c r="IH227" s="74"/>
      <c r="II227" s="74"/>
      <c r="IJ227" s="74"/>
      <c r="IK227" s="74"/>
      <c r="IL227" s="74"/>
      <c r="IM227" s="74"/>
      <c r="IN227" s="74"/>
      <c r="IO227" s="74"/>
      <c r="IP227" s="74"/>
      <c r="IQ227" s="74"/>
      <c r="IR227" s="74"/>
      <c r="IS227" s="74"/>
      <c r="IT227" s="74"/>
      <c r="IU227" s="74"/>
      <c r="IV227" s="74"/>
    </row>
    <row r="228" spans="2:256" s="17" customFormat="1" ht="19.5" customHeight="1">
      <c r="B228" s="35"/>
      <c r="C228" s="88" t="s">
        <v>194</v>
      </c>
      <c r="D228" s="13"/>
      <c r="E228" s="13"/>
      <c r="F228" s="21"/>
      <c r="G228" s="14"/>
      <c r="H228" s="23"/>
      <c r="I228" s="23"/>
      <c r="J228" s="24"/>
      <c r="K228" s="23"/>
      <c r="L228" s="23"/>
      <c r="M228" s="23"/>
      <c r="FM228" s="74"/>
      <c r="FN228" s="74"/>
      <c r="FO228" s="74"/>
      <c r="FP228" s="74"/>
      <c r="FQ228" s="74"/>
      <c r="FR228" s="74"/>
      <c r="FS228" s="74"/>
      <c r="FT228" s="74"/>
      <c r="FU228" s="74"/>
      <c r="FV228" s="74"/>
      <c r="FW228" s="74"/>
      <c r="FX228" s="74"/>
      <c r="FY228" s="74"/>
      <c r="FZ228" s="74"/>
      <c r="GA228" s="74"/>
      <c r="GB228" s="74"/>
      <c r="GC228" s="74"/>
      <c r="GD228" s="74"/>
      <c r="GE228" s="74"/>
      <c r="GF228" s="74"/>
      <c r="GG228" s="74"/>
      <c r="GH228" s="74"/>
      <c r="GI228" s="74"/>
      <c r="GJ228" s="74"/>
      <c r="GK228" s="74"/>
      <c r="GL228" s="74"/>
      <c r="GM228" s="74"/>
      <c r="GN228" s="74"/>
      <c r="GO228" s="74"/>
      <c r="GP228" s="74"/>
      <c r="GQ228" s="74"/>
      <c r="GR228" s="74"/>
      <c r="GS228" s="74"/>
      <c r="GT228" s="74"/>
      <c r="GU228" s="74"/>
      <c r="GV228" s="74"/>
      <c r="GW228" s="74"/>
      <c r="GX228" s="74"/>
      <c r="GY228" s="74"/>
      <c r="GZ228" s="74"/>
      <c r="HA228" s="74"/>
      <c r="HB228" s="74"/>
      <c r="HC228" s="74"/>
      <c r="HD228" s="74"/>
      <c r="HE228" s="74"/>
      <c r="HF228" s="74"/>
      <c r="HG228" s="74"/>
      <c r="HH228" s="74"/>
      <c r="HI228" s="74"/>
      <c r="HJ228" s="74"/>
      <c r="HK228" s="74"/>
      <c r="HL228" s="74"/>
      <c r="HM228" s="74"/>
      <c r="HN228" s="74"/>
      <c r="HO228" s="74"/>
      <c r="HP228" s="74"/>
      <c r="HQ228" s="74"/>
      <c r="HR228" s="74"/>
      <c r="HS228" s="74"/>
      <c r="HT228" s="74"/>
      <c r="HU228" s="74"/>
      <c r="HV228" s="74"/>
      <c r="HW228" s="74"/>
      <c r="HX228" s="74"/>
      <c r="HY228" s="74"/>
      <c r="HZ228" s="74"/>
      <c r="IA228" s="74"/>
      <c r="IB228" s="74"/>
      <c r="IC228" s="74"/>
      <c r="ID228" s="74"/>
      <c r="IE228" s="74"/>
      <c r="IF228" s="74"/>
      <c r="IG228" s="74"/>
      <c r="IH228" s="74"/>
      <c r="II228" s="74"/>
      <c r="IJ228" s="74"/>
      <c r="IK228" s="74"/>
      <c r="IL228" s="74"/>
      <c r="IM228" s="74"/>
      <c r="IN228" s="74"/>
      <c r="IO228" s="74"/>
      <c r="IP228" s="74"/>
      <c r="IQ228" s="74"/>
      <c r="IR228" s="74"/>
      <c r="IS228" s="74"/>
      <c r="IT228" s="74"/>
      <c r="IU228" s="74"/>
      <c r="IV228" s="74"/>
    </row>
    <row r="229" spans="2:256" s="17" customFormat="1" ht="19.5" customHeight="1">
      <c r="B229" s="36">
        <v>1</v>
      </c>
      <c r="C229" s="25" t="s">
        <v>195</v>
      </c>
      <c r="D229" s="13"/>
      <c r="E229" s="13"/>
      <c r="F229" s="21" t="s">
        <v>104</v>
      </c>
      <c r="G229" s="72">
        <v>9</v>
      </c>
      <c r="H229" s="23"/>
      <c r="I229" s="23">
        <f aca="true" t="shared" si="20" ref="I229:I237">ROUND(G229*H229,2)</f>
        <v>0</v>
      </c>
      <c r="J229" s="24"/>
      <c r="K229" s="23">
        <f aca="true" t="shared" si="21" ref="K229:K237">ROUND(I229*J229,2)</f>
        <v>0</v>
      </c>
      <c r="L229" s="23">
        <f aca="true" t="shared" si="22" ref="L229:L237">(M229/G229)</f>
        <v>0</v>
      </c>
      <c r="M229" s="23">
        <f aca="true" t="shared" si="23" ref="M229:M237">ROUND(I229+K229,2)</f>
        <v>0</v>
      </c>
      <c r="FM229" s="74"/>
      <c r="FN229" s="74"/>
      <c r="FO229" s="74"/>
      <c r="FP229" s="74"/>
      <c r="FQ229" s="74"/>
      <c r="FR229" s="74"/>
      <c r="FS229" s="74"/>
      <c r="FT229" s="74"/>
      <c r="FU229" s="74"/>
      <c r="FV229" s="74"/>
      <c r="FW229" s="74"/>
      <c r="FX229" s="74"/>
      <c r="FY229" s="74"/>
      <c r="FZ229" s="74"/>
      <c r="GA229" s="74"/>
      <c r="GB229" s="74"/>
      <c r="GC229" s="74"/>
      <c r="GD229" s="74"/>
      <c r="GE229" s="74"/>
      <c r="GF229" s="74"/>
      <c r="GG229" s="74"/>
      <c r="GH229" s="74"/>
      <c r="GI229" s="74"/>
      <c r="GJ229" s="74"/>
      <c r="GK229" s="74"/>
      <c r="GL229" s="74"/>
      <c r="GM229" s="74"/>
      <c r="GN229" s="74"/>
      <c r="GO229" s="74"/>
      <c r="GP229" s="74"/>
      <c r="GQ229" s="74"/>
      <c r="GR229" s="74"/>
      <c r="GS229" s="74"/>
      <c r="GT229" s="74"/>
      <c r="GU229" s="74"/>
      <c r="GV229" s="74"/>
      <c r="GW229" s="74"/>
      <c r="GX229" s="74"/>
      <c r="GY229" s="74"/>
      <c r="GZ229" s="74"/>
      <c r="HA229" s="74"/>
      <c r="HB229" s="74"/>
      <c r="HC229" s="74"/>
      <c r="HD229" s="74"/>
      <c r="HE229" s="74"/>
      <c r="HF229" s="74"/>
      <c r="HG229" s="74"/>
      <c r="HH229" s="74"/>
      <c r="HI229" s="74"/>
      <c r="HJ229" s="74"/>
      <c r="HK229" s="74"/>
      <c r="HL229" s="74"/>
      <c r="HM229" s="74"/>
      <c r="HN229" s="74"/>
      <c r="HO229" s="74"/>
      <c r="HP229" s="74"/>
      <c r="HQ229" s="74"/>
      <c r="HR229" s="74"/>
      <c r="HS229" s="74"/>
      <c r="HT229" s="74"/>
      <c r="HU229" s="74"/>
      <c r="HV229" s="74"/>
      <c r="HW229" s="74"/>
      <c r="HX229" s="74"/>
      <c r="HY229" s="74"/>
      <c r="HZ229" s="74"/>
      <c r="IA229" s="74"/>
      <c r="IB229" s="74"/>
      <c r="IC229" s="74"/>
      <c r="ID229" s="74"/>
      <c r="IE229" s="74"/>
      <c r="IF229" s="74"/>
      <c r="IG229" s="74"/>
      <c r="IH229" s="74"/>
      <c r="II229" s="74"/>
      <c r="IJ229" s="74"/>
      <c r="IK229" s="74"/>
      <c r="IL229" s="74"/>
      <c r="IM229" s="74"/>
      <c r="IN229" s="74"/>
      <c r="IO229" s="74"/>
      <c r="IP229" s="74"/>
      <c r="IQ229" s="74"/>
      <c r="IR229" s="74"/>
      <c r="IS229" s="74"/>
      <c r="IT229" s="74"/>
      <c r="IU229" s="74"/>
      <c r="IV229" s="74"/>
    </row>
    <row r="230" spans="2:256" s="17" customFormat="1" ht="19.5" customHeight="1">
      <c r="B230" s="36">
        <v>2</v>
      </c>
      <c r="C230" s="25" t="s">
        <v>196</v>
      </c>
      <c r="D230" s="13"/>
      <c r="E230" s="13"/>
      <c r="F230" s="21" t="s">
        <v>104</v>
      </c>
      <c r="G230" s="22">
        <v>9</v>
      </c>
      <c r="H230" s="23"/>
      <c r="I230" s="23">
        <f t="shared" si="20"/>
        <v>0</v>
      </c>
      <c r="J230" s="24"/>
      <c r="K230" s="23">
        <f t="shared" si="21"/>
        <v>0</v>
      </c>
      <c r="L230" s="23">
        <f t="shared" si="22"/>
        <v>0</v>
      </c>
      <c r="M230" s="23">
        <f t="shared" si="23"/>
        <v>0</v>
      </c>
      <c r="FM230" s="74"/>
      <c r="FN230" s="74"/>
      <c r="FO230" s="74"/>
      <c r="FP230" s="74"/>
      <c r="FQ230" s="74"/>
      <c r="FR230" s="74"/>
      <c r="FS230" s="74"/>
      <c r="FT230" s="74"/>
      <c r="FU230" s="74"/>
      <c r="FV230" s="74"/>
      <c r="FW230" s="74"/>
      <c r="FX230" s="74"/>
      <c r="FY230" s="74"/>
      <c r="FZ230" s="74"/>
      <c r="GA230" s="74"/>
      <c r="GB230" s="74"/>
      <c r="GC230" s="74"/>
      <c r="GD230" s="74"/>
      <c r="GE230" s="74"/>
      <c r="GF230" s="74"/>
      <c r="GG230" s="74"/>
      <c r="GH230" s="74"/>
      <c r="GI230" s="74"/>
      <c r="GJ230" s="74"/>
      <c r="GK230" s="74"/>
      <c r="GL230" s="74"/>
      <c r="GM230" s="74"/>
      <c r="GN230" s="74"/>
      <c r="GO230" s="74"/>
      <c r="GP230" s="74"/>
      <c r="GQ230" s="74"/>
      <c r="GR230" s="74"/>
      <c r="GS230" s="74"/>
      <c r="GT230" s="74"/>
      <c r="GU230" s="74"/>
      <c r="GV230" s="74"/>
      <c r="GW230" s="74"/>
      <c r="GX230" s="74"/>
      <c r="GY230" s="74"/>
      <c r="GZ230" s="74"/>
      <c r="HA230" s="74"/>
      <c r="HB230" s="74"/>
      <c r="HC230" s="74"/>
      <c r="HD230" s="74"/>
      <c r="HE230" s="74"/>
      <c r="HF230" s="74"/>
      <c r="HG230" s="74"/>
      <c r="HH230" s="74"/>
      <c r="HI230" s="74"/>
      <c r="HJ230" s="74"/>
      <c r="HK230" s="74"/>
      <c r="HL230" s="74"/>
      <c r="HM230" s="74"/>
      <c r="HN230" s="74"/>
      <c r="HO230" s="74"/>
      <c r="HP230" s="74"/>
      <c r="HQ230" s="74"/>
      <c r="HR230" s="74"/>
      <c r="HS230" s="74"/>
      <c r="HT230" s="74"/>
      <c r="HU230" s="74"/>
      <c r="HV230" s="74"/>
      <c r="HW230" s="74"/>
      <c r="HX230" s="74"/>
      <c r="HY230" s="74"/>
      <c r="HZ230" s="74"/>
      <c r="IA230" s="74"/>
      <c r="IB230" s="74"/>
      <c r="IC230" s="74"/>
      <c r="ID230" s="74"/>
      <c r="IE230" s="74"/>
      <c r="IF230" s="74"/>
      <c r="IG230" s="74"/>
      <c r="IH230" s="74"/>
      <c r="II230" s="74"/>
      <c r="IJ230" s="74"/>
      <c r="IK230" s="74"/>
      <c r="IL230" s="74"/>
      <c r="IM230" s="74"/>
      <c r="IN230" s="74"/>
      <c r="IO230" s="74"/>
      <c r="IP230" s="74"/>
      <c r="IQ230" s="74"/>
      <c r="IR230" s="74"/>
      <c r="IS230" s="74"/>
      <c r="IT230" s="74"/>
      <c r="IU230" s="74"/>
      <c r="IV230" s="74"/>
    </row>
    <row r="231" spans="2:256" s="17" customFormat="1" ht="24.75" customHeight="1">
      <c r="B231" s="36">
        <v>3</v>
      </c>
      <c r="C231" s="25" t="s">
        <v>197</v>
      </c>
      <c r="D231" s="13"/>
      <c r="E231" s="13"/>
      <c r="F231" s="21" t="s">
        <v>104</v>
      </c>
      <c r="G231" s="22">
        <v>7</v>
      </c>
      <c r="H231" s="23"/>
      <c r="I231" s="23">
        <f t="shared" si="20"/>
        <v>0</v>
      </c>
      <c r="J231" s="24"/>
      <c r="K231" s="23">
        <f t="shared" si="21"/>
        <v>0</v>
      </c>
      <c r="L231" s="23">
        <f t="shared" si="22"/>
        <v>0</v>
      </c>
      <c r="M231" s="23">
        <f t="shared" si="23"/>
        <v>0</v>
      </c>
      <c r="FM231" s="74"/>
      <c r="FN231" s="74"/>
      <c r="FO231" s="74"/>
      <c r="FP231" s="74"/>
      <c r="FQ231" s="74"/>
      <c r="FR231" s="74"/>
      <c r="FS231" s="74"/>
      <c r="FT231" s="74"/>
      <c r="FU231" s="74"/>
      <c r="FV231" s="74"/>
      <c r="FW231" s="74"/>
      <c r="FX231" s="74"/>
      <c r="FY231" s="74"/>
      <c r="FZ231" s="74"/>
      <c r="GA231" s="74"/>
      <c r="GB231" s="74"/>
      <c r="GC231" s="74"/>
      <c r="GD231" s="74"/>
      <c r="GE231" s="74"/>
      <c r="GF231" s="74"/>
      <c r="GG231" s="74"/>
      <c r="GH231" s="74"/>
      <c r="GI231" s="74"/>
      <c r="GJ231" s="74"/>
      <c r="GK231" s="74"/>
      <c r="GL231" s="74"/>
      <c r="GM231" s="74"/>
      <c r="GN231" s="74"/>
      <c r="GO231" s="74"/>
      <c r="GP231" s="74"/>
      <c r="GQ231" s="74"/>
      <c r="GR231" s="74"/>
      <c r="GS231" s="74"/>
      <c r="GT231" s="74"/>
      <c r="GU231" s="74"/>
      <c r="GV231" s="74"/>
      <c r="GW231" s="74"/>
      <c r="GX231" s="74"/>
      <c r="GY231" s="74"/>
      <c r="GZ231" s="74"/>
      <c r="HA231" s="74"/>
      <c r="HB231" s="74"/>
      <c r="HC231" s="74"/>
      <c r="HD231" s="74"/>
      <c r="HE231" s="74"/>
      <c r="HF231" s="74"/>
      <c r="HG231" s="74"/>
      <c r="HH231" s="74"/>
      <c r="HI231" s="74"/>
      <c r="HJ231" s="74"/>
      <c r="HK231" s="74"/>
      <c r="HL231" s="74"/>
      <c r="HM231" s="74"/>
      <c r="HN231" s="74"/>
      <c r="HO231" s="74"/>
      <c r="HP231" s="74"/>
      <c r="HQ231" s="74"/>
      <c r="HR231" s="74"/>
      <c r="HS231" s="74"/>
      <c r="HT231" s="74"/>
      <c r="HU231" s="74"/>
      <c r="HV231" s="74"/>
      <c r="HW231" s="74"/>
      <c r="HX231" s="74"/>
      <c r="HY231" s="74"/>
      <c r="HZ231" s="74"/>
      <c r="IA231" s="74"/>
      <c r="IB231" s="74"/>
      <c r="IC231" s="74"/>
      <c r="ID231" s="74"/>
      <c r="IE231" s="74"/>
      <c r="IF231" s="74"/>
      <c r="IG231" s="74"/>
      <c r="IH231" s="74"/>
      <c r="II231" s="74"/>
      <c r="IJ231" s="74"/>
      <c r="IK231" s="74"/>
      <c r="IL231" s="74"/>
      <c r="IM231" s="74"/>
      <c r="IN231" s="74"/>
      <c r="IO231" s="74"/>
      <c r="IP231" s="74"/>
      <c r="IQ231" s="74"/>
      <c r="IR231" s="74"/>
      <c r="IS231" s="74"/>
      <c r="IT231" s="74"/>
      <c r="IU231" s="74"/>
      <c r="IV231" s="74"/>
    </row>
    <row r="232" spans="2:13" s="17" customFormat="1" ht="27" customHeight="1">
      <c r="B232" s="18">
        <v>4</v>
      </c>
      <c r="C232" s="25" t="s">
        <v>184</v>
      </c>
      <c r="D232" s="20"/>
      <c r="E232" s="20"/>
      <c r="F232" s="21" t="s">
        <v>152</v>
      </c>
      <c r="G232" s="22">
        <v>2</v>
      </c>
      <c r="H232" s="23"/>
      <c r="I232" s="23">
        <f t="shared" si="20"/>
        <v>0</v>
      </c>
      <c r="J232" s="24"/>
      <c r="K232" s="23">
        <f t="shared" si="21"/>
        <v>0</v>
      </c>
      <c r="L232" s="23">
        <f t="shared" si="22"/>
        <v>0</v>
      </c>
      <c r="M232" s="23">
        <f t="shared" si="23"/>
        <v>0</v>
      </c>
    </row>
    <row r="233" spans="2:13" s="17" customFormat="1" ht="23.25" customHeight="1">
      <c r="B233" s="18">
        <v>5</v>
      </c>
      <c r="C233" s="25" t="s">
        <v>185</v>
      </c>
      <c r="D233" s="20"/>
      <c r="E233" s="20"/>
      <c r="F233" s="21" t="s">
        <v>152</v>
      </c>
      <c r="G233" s="22">
        <v>1</v>
      </c>
      <c r="H233" s="23"/>
      <c r="I233" s="23">
        <f t="shared" si="20"/>
        <v>0</v>
      </c>
      <c r="J233" s="24"/>
      <c r="K233" s="23">
        <f t="shared" si="21"/>
        <v>0</v>
      </c>
      <c r="L233" s="23">
        <f t="shared" si="22"/>
        <v>0</v>
      </c>
      <c r="M233" s="23">
        <f t="shared" si="23"/>
        <v>0</v>
      </c>
    </row>
    <row r="234" spans="2:13" s="17" customFormat="1" ht="27" customHeight="1">
      <c r="B234" s="18">
        <v>6</v>
      </c>
      <c r="C234" s="25" t="s">
        <v>186</v>
      </c>
      <c r="D234" s="20"/>
      <c r="E234" s="20"/>
      <c r="F234" s="21" t="s">
        <v>152</v>
      </c>
      <c r="G234" s="22">
        <v>1</v>
      </c>
      <c r="H234" s="23"/>
      <c r="I234" s="23">
        <f t="shared" si="20"/>
        <v>0</v>
      </c>
      <c r="J234" s="24"/>
      <c r="K234" s="23">
        <f t="shared" si="21"/>
        <v>0</v>
      </c>
      <c r="L234" s="23">
        <f t="shared" si="22"/>
        <v>0</v>
      </c>
      <c r="M234" s="23">
        <f t="shared" si="23"/>
        <v>0</v>
      </c>
    </row>
    <row r="235" spans="2:13" s="17" customFormat="1" ht="31.5" customHeight="1">
      <c r="B235" s="18">
        <v>7</v>
      </c>
      <c r="C235" s="25" t="s">
        <v>187</v>
      </c>
      <c r="D235" s="20"/>
      <c r="E235" s="20"/>
      <c r="F235" s="21" t="s">
        <v>152</v>
      </c>
      <c r="G235" s="22">
        <v>2</v>
      </c>
      <c r="H235" s="23"/>
      <c r="I235" s="23">
        <f t="shared" si="20"/>
        <v>0</v>
      </c>
      <c r="J235" s="24"/>
      <c r="K235" s="23">
        <f t="shared" si="21"/>
        <v>0</v>
      </c>
      <c r="L235" s="23">
        <f t="shared" si="22"/>
        <v>0</v>
      </c>
      <c r="M235" s="23">
        <f t="shared" si="23"/>
        <v>0</v>
      </c>
    </row>
    <row r="236" spans="2:13" s="17" customFormat="1" ht="33" customHeight="1">
      <c r="B236" s="18">
        <v>8</v>
      </c>
      <c r="C236" s="25" t="s">
        <v>198</v>
      </c>
      <c r="D236" s="20"/>
      <c r="E236" s="20"/>
      <c r="F236" s="21" t="s">
        <v>104</v>
      </c>
      <c r="G236" s="22">
        <v>2</v>
      </c>
      <c r="H236" s="23"/>
      <c r="I236" s="23">
        <f t="shared" si="20"/>
        <v>0</v>
      </c>
      <c r="J236" s="24"/>
      <c r="K236" s="23">
        <f t="shared" si="21"/>
        <v>0</v>
      </c>
      <c r="L236" s="23">
        <f t="shared" si="22"/>
        <v>0</v>
      </c>
      <c r="M236" s="23">
        <f t="shared" si="23"/>
        <v>0</v>
      </c>
    </row>
    <row r="237" spans="2:13" s="17" customFormat="1" ht="33.75" customHeight="1">
      <c r="B237" s="18">
        <v>9</v>
      </c>
      <c r="C237" s="25" t="s">
        <v>189</v>
      </c>
      <c r="D237" s="20"/>
      <c r="E237" s="20"/>
      <c r="F237" s="21" t="s">
        <v>104</v>
      </c>
      <c r="G237" s="22">
        <v>1</v>
      </c>
      <c r="H237" s="23"/>
      <c r="I237" s="23">
        <f t="shared" si="20"/>
        <v>0</v>
      </c>
      <c r="J237" s="24"/>
      <c r="K237" s="23">
        <f t="shared" si="21"/>
        <v>0</v>
      </c>
      <c r="L237" s="23">
        <f t="shared" si="22"/>
        <v>0</v>
      </c>
      <c r="M237" s="23">
        <f t="shared" si="23"/>
        <v>0</v>
      </c>
    </row>
    <row r="238" spans="2:13" s="17" customFormat="1" ht="23.25" customHeight="1">
      <c r="B238" s="281" t="s">
        <v>199</v>
      </c>
      <c r="C238" s="281"/>
      <c r="D238" s="20"/>
      <c r="E238" s="20"/>
      <c r="F238" s="18"/>
      <c r="G238" s="27"/>
      <c r="H238" s="77" t="s">
        <v>17</v>
      </c>
      <c r="I238" s="23">
        <f>SUM(I229:I237)</f>
        <v>0</v>
      </c>
      <c r="J238" s="24"/>
      <c r="K238" s="78"/>
      <c r="L238" s="78"/>
      <c r="M238" s="78"/>
    </row>
    <row r="239" spans="2:13" s="17" customFormat="1" ht="17.25" customHeight="1">
      <c r="B239" s="281"/>
      <c r="C239" s="281"/>
      <c r="D239" s="20"/>
      <c r="E239" s="20"/>
      <c r="F239" s="18"/>
      <c r="G239" s="27"/>
      <c r="H239" s="78"/>
      <c r="I239" s="77" t="s">
        <v>18</v>
      </c>
      <c r="J239" s="29"/>
      <c r="K239" s="23">
        <f>SUM(K229:K238)</f>
        <v>0</v>
      </c>
      <c r="L239" s="78"/>
      <c r="M239" s="78"/>
    </row>
    <row r="240" spans="2:13" s="17" customFormat="1" ht="95.25" customHeight="1">
      <c r="B240" s="281"/>
      <c r="C240" s="281"/>
      <c r="D240" s="20"/>
      <c r="E240" s="20"/>
      <c r="F240" s="18"/>
      <c r="G240" s="27"/>
      <c r="H240" s="78"/>
      <c r="I240" s="78"/>
      <c r="J240" s="24"/>
      <c r="K240" s="78"/>
      <c r="L240" s="77" t="s">
        <v>19</v>
      </c>
      <c r="M240" s="23">
        <f>SUM(M229:M239)</f>
        <v>0</v>
      </c>
    </row>
    <row r="241" spans="2:13" s="182" customFormat="1" ht="21" customHeight="1">
      <c r="B241" s="212"/>
      <c r="C241" s="212"/>
      <c r="F241" s="183"/>
      <c r="G241" s="185"/>
      <c r="H241" s="205"/>
      <c r="I241" s="205"/>
      <c r="J241" s="187"/>
      <c r="K241" s="205"/>
      <c r="L241" s="206"/>
      <c r="M241" s="186"/>
    </row>
    <row r="242" spans="2:13" s="182" customFormat="1" ht="21.75" customHeight="1">
      <c r="B242" s="212"/>
      <c r="C242" s="212"/>
      <c r="F242" s="183"/>
      <c r="G242" s="185"/>
      <c r="H242" s="205"/>
      <c r="I242" s="205"/>
      <c r="J242" s="187"/>
      <c r="K242" s="205"/>
      <c r="L242" s="206"/>
      <c r="M242" s="186"/>
    </row>
    <row r="243" spans="1:13" s="79" customFormat="1" ht="12" customHeight="1">
      <c r="A243" s="17"/>
      <c r="B243" s="89"/>
      <c r="C243" s="89"/>
      <c r="F243" s="90"/>
      <c r="G243" s="91"/>
      <c r="H243" s="92"/>
      <c r="I243" s="92"/>
      <c r="J243" s="93"/>
      <c r="K243" s="92"/>
      <c r="L243" s="94"/>
      <c r="M243" s="95"/>
    </row>
    <row r="244" spans="1:66" s="79" customFormat="1" ht="106.5" customHeight="1">
      <c r="A244" s="17"/>
      <c r="B244" s="12" t="s">
        <v>200</v>
      </c>
      <c r="C244" s="13" t="s">
        <v>1</v>
      </c>
      <c r="D244" s="13" t="s">
        <v>2</v>
      </c>
      <c r="E244" s="13" t="s">
        <v>3</v>
      </c>
      <c r="F244" s="13" t="s">
        <v>4</v>
      </c>
      <c r="G244" s="14" t="s">
        <v>5</v>
      </c>
      <c r="H244" s="35" t="s">
        <v>6</v>
      </c>
      <c r="I244" s="35" t="s">
        <v>7</v>
      </c>
      <c r="J244" s="16" t="s">
        <v>8</v>
      </c>
      <c r="K244" s="35" t="s">
        <v>9</v>
      </c>
      <c r="L244" s="35" t="s">
        <v>10</v>
      </c>
      <c r="M244" s="35" t="s">
        <v>11</v>
      </c>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H244" s="17"/>
      <c r="BI244" s="17"/>
      <c r="BJ244" s="17"/>
      <c r="BK244" s="17"/>
      <c r="BL244" s="17"/>
      <c r="BM244" s="17"/>
      <c r="BN244" s="17"/>
    </row>
    <row r="245" spans="2:13" s="17" customFormat="1" ht="119.25" customHeight="1">
      <c r="B245" s="18">
        <v>1</v>
      </c>
      <c r="C245" s="25" t="s">
        <v>364</v>
      </c>
      <c r="D245" s="20"/>
      <c r="E245" s="20"/>
      <c r="F245" s="21" t="s">
        <v>201</v>
      </c>
      <c r="G245" s="22">
        <v>37</v>
      </c>
      <c r="H245" s="23"/>
      <c r="I245" s="23">
        <f>ROUND(G245*H245,2)</f>
        <v>0</v>
      </c>
      <c r="J245" s="24"/>
      <c r="K245" s="23">
        <f>ROUND(I245*J245,2)</f>
        <v>0</v>
      </c>
      <c r="L245" s="23">
        <f>(M245/G245)</f>
        <v>0</v>
      </c>
      <c r="M245" s="23">
        <f>ROUND(I245+K245,2)</f>
        <v>0</v>
      </c>
    </row>
    <row r="246" spans="2:13" s="17" customFormat="1" ht="20.25" customHeight="1">
      <c r="B246" s="18"/>
      <c r="C246" s="73"/>
      <c r="D246" s="20"/>
      <c r="E246" s="20"/>
      <c r="F246" s="75"/>
      <c r="G246" s="27"/>
      <c r="H246" s="77" t="s">
        <v>17</v>
      </c>
      <c r="I246" s="23">
        <f>SUM(I245:I245)</f>
        <v>0</v>
      </c>
      <c r="J246" s="24"/>
      <c r="K246" s="78"/>
      <c r="L246" s="78"/>
      <c r="M246" s="78"/>
    </row>
    <row r="247" spans="2:13" s="17" customFormat="1" ht="20.25" customHeight="1">
      <c r="B247" s="18"/>
      <c r="C247" s="73"/>
      <c r="D247" s="20"/>
      <c r="E247" s="20"/>
      <c r="F247" s="75"/>
      <c r="G247" s="27"/>
      <c r="H247" s="78"/>
      <c r="I247" s="77" t="s">
        <v>18</v>
      </c>
      <c r="J247" s="29"/>
      <c r="K247" s="23">
        <f>SUM(K245:K246)</f>
        <v>0</v>
      </c>
      <c r="L247" s="78"/>
      <c r="M247" s="78"/>
    </row>
    <row r="248" spans="2:13" s="17" customFormat="1" ht="27.75" customHeight="1">
      <c r="B248" s="18"/>
      <c r="C248" s="73"/>
      <c r="D248" s="20"/>
      <c r="E248" s="20"/>
      <c r="F248" s="75"/>
      <c r="G248" s="27"/>
      <c r="H248" s="78"/>
      <c r="I248" s="78"/>
      <c r="J248" s="24"/>
      <c r="K248" s="78"/>
      <c r="L248" s="77" t="s">
        <v>19</v>
      </c>
      <c r="M248" s="23">
        <f>SUM(M245:M247)</f>
        <v>0</v>
      </c>
    </row>
    <row r="249" spans="2:13" s="182" customFormat="1" ht="27.75" customHeight="1">
      <c r="B249" s="183"/>
      <c r="C249" s="203"/>
      <c r="F249" s="204"/>
      <c r="G249" s="185"/>
      <c r="H249" s="205"/>
      <c r="I249" s="205"/>
      <c r="J249" s="187"/>
      <c r="K249" s="205"/>
      <c r="L249" s="206"/>
      <c r="M249" s="186"/>
    </row>
    <row r="250" spans="2:13" s="189" customFormat="1" ht="12.75">
      <c r="B250" s="213"/>
      <c r="C250" s="214"/>
      <c r="D250" s="213"/>
      <c r="E250" s="213"/>
      <c r="F250" s="213"/>
      <c r="G250" s="215"/>
      <c r="H250" s="216"/>
      <c r="I250" s="216"/>
      <c r="J250" s="217"/>
      <c r="K250" s="216"/>
      <c r="L250" s="216"/>
      <c r="M250" s="216"/>
    </row>
    <row r="251" spans="2:13" ht="12.75">
      <c r="B251" s="7"/>
      <c r="C251" s="8"/>
      <c r="D251" s="7"/>
      <c r="E251" s="7"/>
      <c r="F251" s="7"/>
      <c r="G251" s="9"/>
      <c r="H251" s="10"/>
      <c r="I251" s="10"/>
      <c r="J251" s="11"/>
      <c r="K251" s="10"/>
      <c r="L251" s="10"/>
      <c r="M251" s="10"/>
    </row>
    <row r="252" spans="2:108" s="17" customFormat="1" ht="106.5" customHeight="1">
      <c r="B252" s="12" t="s">
        <v>202</v>
      </c>
      <c r="C252" s="13" t="s">
        <v>1</v>
      </c>
      <c r="D252" s="13" t="s">
        <v>2</v>
      </c>
      <c r="E252" s="13" t="s">
        <v>3</v>
      </c>
      <c r="F252" s="13" t="s">
        <v>4</v>
      </c>
      <c r="G252" s="14" t="s">
        <v>203</v>
      </c>
      <c r="H252" s="35" t="s">
        <v>6</v>
      </c>
      <c r="I252" s="35" t="s">
        <v>7</v>
      </c>
      <c r="J252" s="16" t="s">
        <v>8</v>
      </c>
      <c r="K252" s="35" t="s">
        <v>9</v>
      </c>
      <c r="L252" s="35" t="s">
        <v>10</v>
      </c>
      <c r="M252" s="35" t="s">
        <v>11</v>
      </c>
      <c r="T252" s="96"/>
      <c r="U252" s="97"/>
      <c r="V252" s="98"/>
      <c r="W252" s="96"/>
      <c r="X252" s="96"/>
      <c r="CW252" s="26"/>
      <c r="CX252" s="20"/>
      <c r="CY252" s="99"/>
      <c r="CZ252" s="100"/>
      <c r="DA252" s="100"/>
      <c r="DB252" s="101"/>
      <c r="DC252" s="102"/>
      <c r="DD252" s="103"/>
    </row>
    <row r="253" spans="2:108" s="17" customFormat="1" ht="27" customHeight="1">
      <c r="B253" s="18" t="s">
        <v>12</v>
      </c>
      <c r="C253" s="104" t="s">
        <v>204</v>
      </c>
      <c r="D253" s="20"/>
      <c r="E253" s="20"/>
      <c r="F253" s="40" t="s">
        <v>14</v>
      </c>
      <c r="G253" s="105">
        <v>97000</v>
      </c>
      <c r="H253" s="23"/>
      <c r="I253" s="23">
        <f aca="true" t="shared" si="24" ref="I253:I268">ROUND(G253*H253,2)</f>
        <v>0</v>
      </c>
      <c r="J253" s="24"/>
      <c r="K253" s="23">
        <f aca="true" t="shared" si="25" ref="K253:K268">ROUND(I253*J253,2)</f>
        <v>0</v>
      </c>
      <c r="L253" s="23">
        <f aca="true" t="shared" si="26" ref="L253:L268">(M253/G253)</f>
        <v>0</v>
      </c>
      <c r="M253" s="23">
        <f aca="true" t="shared" si="27" ref="M253:M268">ROUND(I253+K253,2)</f>
        <v>0</v>
      </c>
      <c r="CW253" s="26" t="s">
        <v>205</v>
      </c>
      <c r="CX253" s="20"/>
      <c r="CY253" s="99" t="s">
        <v>14</v>
      </c>
      <c r="CZ253" s="100">
        <v>740</v>
      </c>
      <c r="DA253" s="100"/>
      <c r="DB253" s="101">
        <f>CZ253*1.5</f>
        <v>1110</v>
      </c>
      <c r="DC253" s="102">
        <v>6.8</v>
      </c>
      <c r="DD253" s="103">
        <f>DC253*DB253</f>
        <v>7548</v>
      </c>
    </row>
    <row r="254" spans="2:108" s="17" customFormat="1" ht="63.75" customHeight="1">
      <c r="B254" s="18" t="s">
        <v>15</v>
      </c>
      <c r="C254" s="104" t="s">
        <v>206</v>
      </c>
      <c r="D254" s="20"/>
      <c r="E254" s="20"/>
      <c r="F254" s="40" t="s">
        <v>14</v>
      </c>
      <c r="G254" s="106">
        <v>280000</v>
      </c>
      <c r="H254" s="23"/>
      <c r="I254" s="23">
        <f t="shared" si="24"/>
        <v>0</v>
      </c>
      <c r="J254" s="24"/>
      <c r="K254" s="23">
        <f t="shared" si="25"/>
        <v>0</v>
      </c>
      <c r="L254" s="23">
        <f t="shared" si="26"/>
        <v>0</v>
      </c>
      <c r="M254" s="23">
        <f t="shared" si="27"/>
        <v>0</v>
      </c>
      <c r="CW254" s="26"/>
      <c r="CX254" s="20"/>
      <c r="CY254" s="99"/>
      <c r="CZ254" s="100"/>
      <c r="DA254" s="100"/>
      <c r="DB254" s="101"/>
      <c r="DC254" s="102"/>
      <c r="DD254" s="103"/>
    </row>
    <row r="255" spans="2:108" s="17" customFormat="1" ht="45" customHeight="1">
      <c r="B255" s="18" t="s">
        <v>36</v>
      </c>
      <c r="C255" s="104" t="s">
        <v>328</v>
      </c>
      <c r="D255" s="20"/>
      <c r="E255" s="20"/>
      <c r="F255" s="40" t="s">
        <v>14</v>
      </c>
      <c r="G255" s="106">
        <v>9800</v>
      </c>
      <c r="H255" s="23"/>
      <c r="I255" s="23">
        <f t="shared" si="24"/>
        <v>0</v>
      </c>
      <c r="J255" s="67"/>
      <c r="K255" s="23">
        <f t="shared" si="25"/>
        <v>0</v>
      </c>
      <c r="L255" s="23">
        <f t="shared" si="26"/>
        <v>0</v>
      </c>
      <c r="M255" s="23">
        <f t="shared" si="27"/>
        <v>0</v>
      </c>
      <c r="CW255" s="26"/>
      <c r="CX255" s="20"/>
      <c r="CY255" s="99"/>
      <c r="CZ255" s="100"/>
      <c r="DA255" s="100"/>
      <c r="DB255" s="101"/>
      <c r="DC255" s="102"/>
      <c r="DD255" s="103"/>
    </row>
    <row r="256" spans="2:108" s="17" customFormat="1" ht="57.75" customHeight="1">
      <c r="B256" s="18" t="s">
        <v>38</v>
      </c>
      <c r="C256" s="104" t="s">
        <v>367</v>
      </c>
      <c r="D256" s="20"/>
      <c r="E256" s="20"/>
      <c r="F256" s="40" t="s">
        <v>14</v>
      </c>
      <c r="G256" s="106">
        <v>280000</v>
      </c>
      <c r="H256" s="23"/>
      <c r="I256" s="23">
        <f t="shared" si="24"/>
        <v>0</v>
      </c>
      <c r="J256" s="67"/>
      <c r="K256" s="23">
        <f t="shared" si="25"/>
        <v>0</v>
      </c>
      <c r="L256" s="23">
        <f t="shared" si="26"/>
        <v>0</v>
      </c>
      <c r="M256" s="23">
        <f t="shared" si="27"/>
        <v>0</v>
      </c>
      <c r="CW256" s="26"/>
      <c r="CX256" s="20"/>
      <c r="CY256" s="99"/>
      <c r="CZ256" s="100"/>
      <c r="DA256" s="100"/>
      <c r="DB256" s="101"/>
      <c r="DC256" s="102"/>
      <c r="DD256" s="103"/>
    </row>
    <row r="257" spans="2:108" s="17" customFormat="1" ht="282.75" customHeight="1">
      <c r="B257" s="18" t="s">
        <v>40</v>
      </c>
      <c r="C257" s="104" t="s">
        <v>374</v>
      </c>
      <c r="D257" s="20"/>
      <c r="E257" s="20"/>
      <c r="F257" s="40" t="s">
        <v>14</v>
      </c>
      <c r="G257" s="106">
        <v>110800</v>
      </c>
      <c r="H257" s="23"/>
      <c r="I257" s="23">
        <f t="shared" si="24"/>
        <v>0</v>
      </c>
      <c r="J257" s="67"/>
      <c r="K257" s="23">
        <f t="shared" si="25"/>
        <v>0</v>
      </c>
      <c r="L257" s="23">
        <f t="shared" si="26"/>
        <v>0</v>
      </c>
      <c r="M257" s="23">
        <f t="shared" si="27"/>
        <v>0</v>
      </c>
      <c r="CW257" s="26"/>
      <c r="CX257" s="20"/>
      <c r="CY257" s="99"/>
      <c r="CZ257" s="100"/>
      <c r="DA257" s="100"/>
      <c r="DB257" s="101"/>
      <c r="DC257" s="102"/>
      <c r="DD257" s="103"/>
    </row>
    <row r="258" spans="2:108" s="17" customFormat="1" ht="31.5" customHeight="1">
      <c r="B258" s="18" t="s">
        <v>43</v>
      </c>
      <c r="C258" s="104" t="s">
        <v>207</v>
      </c>
      <c r="D258" s="20"/>
      <c r="E258" s="20"/>
      <c r="F258" s="40" t="s">
        <v>14</v>
      </c>
      <c r="G258" s="106">
        <v>33800</v>
      </c>
      <c r="H258" s="23"/>
      <c r="I258" s="23">
        <f t="shared" si="24"/>
        <v>0</v>
      </c>
      <c r="J258" s="67"/>
      <c r="K258" s="23">
        <f t="shared" si="25"/>
        <v>0</v>
      </c>
      <c r="L258" s="23">
        <f t="shared" si="26"/>
        <v>0</v>
      </c>
      <c r="M258" s="23">
        <f t="shared" si="27"/>
        <v>0</v>
      </c>
      <c r="CW258" s="26"/>
      <c r="CX258" s="20"/>
      <c r="CY258" s="99"/>
      <c r="CZ258" s="100"/>
      <c r="DA258" s="100"/>
      <c r="DB258" s="101"/>
      <c r="DC258" s="102"/>
      <c r="DD258" s="103"/>
    </row>
    <row r="259" spans="2:13" ht="25.5">
      <c r="B259" s="18" t="s">
        <v>45</v>
      </c>
      <c r="C259" s="104" t="s">
        <v>208</v>
      </c>
      <c r="D259" s="65"/>
      <c r="E259" s="65"/>
      <c r="F259" s="40" t="s">
        <v>14</v>
      </c>
      <c r="G259" s="106">
        <v>5200</v>
      </c>
      <c r="H259" s="23"/>
      <c r="I259" s="23">
        <f t="shared" si="24"/>
        <v>0</v>
      </c>
      <c r="J259" s="67"/>
      <c r="K259" s="23">
        <f t="shared" si="25"/>
        <v>0</v>
      </c>
      <c r="L259" s="23">
        <f t="shared" si="26"/>
        <v>0</v>
      </c>
      <c r="M259" s="23">
        <f t="shared" si="27"/>
        <v>0</v>
      </c>
    </row>
    <row r="260" spans="2:13" ht="38.25">
      <c r="B260" s="18" t="s">
        <v>47</v>
      </c>
      <c r="C260" s="104" t="s">
        <v>368</v>
      </c>
      <c r="D260" s="65"/>
      <c r="E260" s="65"/>
      <c r="F260" s="40" t="s">
        <v>14</v>
      </c>
      <c r="G260" s="106">
        <v>100</v>
      </c>
      <c r="H260" s="23"/>
      <c r="I260" s="23">
        <f t="shared" si="24"/>
        <v>0</v>
      </c>
      <c r="J260" s="67"/>
      <c r="K260" s="23">
        <f t="shared" si="25"/>
        <v>0</v>
      </c>
      <c r="L260" s="23">
        <f t="shared" si="26"/>
        <v>0</v>
      </c>
      <c r="M260" s="23">
        <f t="shared" si="27"/>
        <v>0</v>
      </c>
    </row>
    <row r="261" spans="2:13" ht="38.25">
      <c r="B261" s="18" t="s">
        <v>49</v>
      </c>
      <c r="C261" s="104" t="s">
        <v>369</v>
      </c>
      <c r="D261" s="65"/>
      <c r="E261" s="65"/>
      <c r="F261" s="40" t="s">
        <v>14</v>
      </c>
      <c r="G261" s="106">
        <v>400</v>
      </c>
      <c r="H261" s="23"/>
      <c r="I261" s="23">
        <f t="shared" si="24"/>
        <v>0</v>
      </c>
      <c r="J261" s="67"/>
      <c r="K261" s="23">
        <f t="shared" si="25"/>
        <v>0</v>
      </c>
      <c r="L261" s="23">
        <f t="shared" si="26"/>
        <v>0</v>
      </c>
      <c r="M261" s="23">
        <f t="shared" si="27"/>
        <v>0</v>
      </c>
    </row>
    <row r="262" spans="2:13" ht="38.25">
      <c r="B262" s="18" t="s">
        <v>51</v>
      </c>
      <c r="C262" s="104" t="s">
        <v>371</v>
      </c>
      <c r="D262" s="65"/>
      <c r="E262" s="65"/>
      <c r="F262" s="40" t="s">
        <v>14</v>
      </c>
      <c r="G262" s="106">
        <v>200000</v>
      </c>
      <c r="H262" s="23"/>
      <c r="I262" s="23">
        <f t="shared" si="24"/>
        <v>0</v>
      </c>
      <c r="J262" s="67"/>
      <c r="K262" s="23">
        <f t="shared" si="25"/>
        <v>0</v>
      </c>
      <c r="L262" s="23">
        <f t="shared" si="26"/>
        <v>0</v>
      </c>
      <c r="M262" s="23">
        <f t="shared" si="27"/>
        <v>0</v>
      </c>
    </row>
    <row r="263" spans="2:13" ht="38.25">
      <c r="B263" s="18" t="s">
        <v>53</v>
      </c>
      <c r="C263" s="104" t="s">
        <v>370</v>
      </c>
      <c r="D263" s="65"/>
      <c r="E263" s="65"/>
      <c r="F263" s="40" t="s">
        <v>14</v>
      </c>
      <c r="G263" s="106">
        <v>75400</v>
      </c>
      <c r="H263" s="23"/>
      <c r="I263" s="23">
        <f t="shared" si="24"/>
        <v>0</v>
      </c>
      <c r="J263" s="67"/>
      <c r="K263" s="23">
        <f t="shared" si="25"/>
        <v>0</v>
      </c>
      <c r="L263" s="23">
        <f t="shared" si="26"/>
        <v>0</v>
      </c>
      <c r="M263" s="23">
        <f t="shared" si="27"/>
        <v>0</v>
      </c>
    </row>
    <row r="264" spans="2:13" ht="51">
      <c r="B264" s="18" t="s">
        <v>55</v>
      </c>
      <c r="C264" s="104" t="s">
        <v>209</v>
      </c>
      <c r="D264" s="65"/>
      <c r="E264" s="65"/>
      <c r="F264" s="40" t="s">
        <v>14</v>
      </c>
      <c r="G264" s="106">
        <v>47000</v>
      </c>
      <c r="H264" s="23"/>
      <c r="I264" s="23">
        <f t="shared" si="24"/>
        <v>0</v>
      </c>
      <c r="J264" s="67"/>
      <c r="K264" s="23">
        <f t="shared" si="25"/>
        <v>0</v>
      </c>
      <c r="L264" s="23">
        <f t="shared" si="26"/>
        <v>0</v>
      </c>
      <c r="M264" s="23">
        <f t="shared" si="27"/>
        <v>0</v>
      </c>
    </row>
    <row r="265" spans="2:13" ht="78.75" customHeight="1">
      <c r="B265" s="18" t="s">
        <v>57</v>
      </c>
      <c r="C265" s="104" t="s">
        <v>210</v>
      </c>
      <c r="D265" s="65"/>
      <c r="E265" s="66"/>
      <c r="F265" s="40" t="s">
        <v>14</v>
      </c>
      <c r="G265" s="276" t="s">
        <v>366</v>
      </c>
      <c r="H265" s="23"/>
      <c r="I265" s="23" t="e">
        <f>ROUND(G265*H265,2)</f>
        <v>#VALUE!</v>
      </c>
      <c r="J265" s="67"/>
      <c r="K265" s="23" t="e">
        <f t="shared" si="25"/>
        <v>#VALUE!</v>
      </c>
      <c r="L265" s="23" t="e">
        <f t="shared" si="26"/>
        <v>#VALUE!</v>
      </c>
      <c r="M265" s="23" t="e">
        <f t="shared" si="27"/>
        <v>#VALUE!</v>
      </c>
    </row>
    <row r="266" spans="2:13" ht="40.5" customHeight="1">
      <c r="B266" s="18" t="s">
        <v>59</v>
      </c>
      <c r="C266" s="104" t="s">
        <v>211</v>
      </c>
      <c r="D266" s="65"/>
      <c r="E266" s="66"/>
      <c r="F266" s="40" t="s">
        <v>14</v>
      </c>
      <c r="G266" s="106">
        <v>11400</v>
      </c>
      <c r="H266" s="23"/>
      <c r="I266" s="23">
        <f t="shared" si="24"/>
        <v>0</v>
      </c>
      <c r="J266" s="67"/>
      <c r="K266" s="23">
        <f t="shared" si="25"/>
        <v>0</v>
      </c>
      <c r="L266" s="23">
        <f t="shared" si="26"/>
        <v>0</v>
      </c>
      <c r="M266" s="23">
        <f t="shared" si="27"/>
        <v>0</v>
      </c>
    </row>
    <row r="267" spans="2:13" ht="93" customHeight="1">
      <c r="B267" s="18" t="s">
        <v>79</v>
      </c>
      <c r="C267" s="104" t="s">
        <v>372</v>
      </c>
      <c r="D267" s="65"/>
      <c r="E267" s="66"/>
      <c r="F267" s="46" t="s">
        <v>14</v>
      </c>
      <c r="G267" s="274" t="s">
        <v>345</v>
      </c>
      <c r="H267" s="223"/>
      <c r="I267" s="23" t="e">
        <f t="shared" si="24"/>
        <v>#VALUE!</v>
      </c>
      <c r="J267" s="67"/>
      <c r="K267" s="23" t="e">
        <f t="shared" si="25"/>
        <v>#VALUE!</v>
      </c>
      <c r="L267" s="23" t="e">
        <f t="shared" si="26"/>
        <v>#VALUE!</v>
      </c>
      <c r="M267" s="23" t="e">
        <f t="shared" si="27"/>
        <v>#VALUE!</v>
      </c>
    </row>
    <row r="268" spans="2:13" ht="243" customHeight="1">
      <c r="B268" s="18" t="s">
        <v>81</v>
      </c>
      <c r="C268" s="107" t="s">
        <v>344</v>
      </c>
      <c r="D268" s="65"/>
      <c r="E268" s="65"/>
      <c r="F268" s="43" t="s">
        <v>212</v>
      </c>
      <c r="G268" s="108">
        <v>24</v>
      </c>
      <c r="H268" s="223"/>
      <c r="I268" s="23">
        <f t="shared" si="24"/>
        <v>0</v>
      </c>
      <c r="J268" s="67"/>
      <c r="K268" s="23">
        <f t="shared" si="25"/>
        <v>0</v>
      </c>
      <c r="L268" s="23">
        <f t="shared" si="26"/>
        <v>0</v>
      </c>
      <c r="M268" s="23">
        <f t="shared" si="27"/>
        <v>0</v>
      </c>
    </row>
    <row r="269" spans="2:13" ht="36.75" customHeight="1">
      <c r="B269" s="65"/>
      <c r="C269" s="109"/>
      <c r="D269" s="65"/>
      <c r="E269" s="65"/>
      <c r="F269" s="65"/>
      <c r="G269" s="270"/>
      <c r="H269" s="236" t="s">
        <v>17</v>
      </c>
      <c r="I269" s="271" t="e">
        <f>SUM(I253:I268)</f>
        <v>#VALUE!</v>
      </c>
      <c r="J269" s="112"/>
      <c r="K269" s="113"/>
      <c r="L269" s="113"/>
      <c r="M269" s="113"/>
    </row>
    <row r="270" spans="2:13" ht="135.75" customHeight="1">
      <c r="B270" s="65"/>
      <c r="C270" s="273" t="s">
        <v>365</v>
      </c>
      <c r="D270" s="65"/>
      <c r="E270" s="65"/>
      <c r="F270" s="65"/>
      <c r="G270" s="63"/>
      <c r="H270" s="113"/>
      <c r="I270" s="77" t="s">
        <v>18</v>
      </c>
      <c r="J270" s="29"/>
      <c r="K270" s="23" t="e">
        <f>SUM(K253:K269)</f>
        <v>#VALUE!</v>
      </c>
      <c r="L270" s="78"/>
      <c r="M270" s="78"/>
    </row>
    <row r="271" spans="2:13" ht="43.5" customHeight="1">
      <c r="B271" s="219"/>
      <c r="C271" s="220"/>
      <c r="D271" s="174"/>
      <c r="E271" s="174"/>
      <c r="F271" s="174"/>
      <c r="G271" s="221"/>
      <c r="H271" s="128"/>
      <c r="I271" s="128"/>
      <c r="J271" s="129"/>
      <c r="K271" s="128"/>
      <c r="L271" s="222" t="s">
        <v>19</v>
      </c>
      <c r="M271" s="223" t="e">
        <f>SUM(M253:M270)</f>
        <v>#VALUE!</v>
      </c>
    </row>
    <row r="272" spans="2:13" ht="397.5" customHeight="1">
      <c r="B272" s="224"/>
      <c r="C272" s="225" t="s">
        <v>373</v>
      </c>
      <c r="D272" s="224"/>
      <c r="E272" s="224"/>
      <c r="F272" s="224"/>
      <c r="G272" s="226"/>
      <c r="H272" s="227"/>
      <c r="I272" s="227"/>
      <c r="J272" s="228"/>
      <c r="K272" s="227"/>
      <c r="L272" s="227"/>
      <c r="M272" s="227"/>
    </row>
    <row r="273" ht="25.5" customHeight="1">
      <c r="C273" s="218"/>
    </row>
    <row r="274" spans="2:13" ht="12.75">
      <c r="B274" s="7"/>
      <c r="C274" s="8"/>
      <c r="D274" s="7"/>
      <c r="E274" s="7"/>
      <c r="F274" s="7"/>
      <c r="G274" s="9"/>
      <c r="H274" s="10"/>
      <c r="I274" s="10"/>
      <c r="J274" s="11"/>
      <c r="K274" s="10"/>
      <c r="L274" s="10"/>
      <c r="M274" s="10"/>
    </row>
    <row r="275" spans="2:108" s="17" customFormat="1" ht="119.25" customHeight="1">
      <c r="B275" s="12" t="s">
        <v>213</v>
      </c>
      <c r="C275" s="13" t="s">
        <v>1</v>
      </c>
      <c r="D275" s="13" t="s">
        <v>2</v>
      </c>
      <c r="E275" s="13" t="s">
        <v>214</v>
      </c>
      <c r="F275" s="13" t="s">
        <v>4</v>
      </c>
      <c r="G275" s="14" t="s">
        <v>203</v>
      </c>
      <c r="H275" s="35" t="s">
        <v>6</v>
      </c>
      <c r="I275" s="35" t="s">
        <v>7</v>
      </c>
      <c r="J275" s="16" t="s">
        <v>8</v>
      </c>
      <c r="K275" s="35" t="s">
        <v>9</v>
      </c>
      <c r="L275" s="35" t="s">
        <v>10</v>
      </c>
      <c r="M275" s="35" t="s">
        <v>11</v>
      </c>
      <c r="T275" s="96"/>
      <c r="U275" s="97"/>
      <c r="V275" s="98"/>
      <c r="W275" s="96"/>
      <c r="X275" s="96"/>
      <c r="CW275" s="26"/>
      <c r="CX275" s="20"/>
      <c r="CY275" s="99"/>
      <c r="CZ275" s="100"/>
      <c r="DA275" s="100"/>
      <c r="DB275" s="101"/>
      <c r="DC275" s="102"/>
      <c r="DD275" s="103"/>
    </row>
    <row r="276" spans="2:108" s="17" customFormat="1" ht="48" customHeight="1">
      <c r="B276" s="18" t="s">
        <v>12</v>
      </c>
      <c r="C276" s="104" t="s">
        <v>215</v>
      </c>
      <c r="D276" s="20"/>
      <c r="E276" s="20"/>
      <c r="F276" s="40" t="s">
        <v>14</v>
      </c>
      <c r="G276" s="105">
        <v>35600</v>
      </c>
      <c r="H276" s="23"/>
      <c r="I276" s="23">
        <f>ROUND(G276*H276,2)</f>
        <v>0</v>
      </c>
      <c r="J276" s="24"/>
      <c r="K276" s="23">
        <f>ROUND(I276*J276,2)</f>
        <v>0</v>
      </c>
      <c r="L276" s="23">
        <f>(M276/G276)</f>
        <v>0</v>
      </c>
      <c r="M276" s="23">
        <f>ROUND(I276+K276,2)</f>
        <v>0</v>
      </c>
      <c r="CW276" s="26" t="s">
        <v>205</v>
      </c>
      <c r="CX276" s="20"/>
      <c r="CY276" s="99" t="s">
        <v>14</v>
      </c>
      <c r="CZ276" s="100">
        <v>740</v>
      </c>
      <c r="DA276" s="100"/>
      <c r="DB276" s="101">
        <f>CZ276*1.5</f>
        <v>1110</v>
      </c>
      <c r="DC276" s="102">
        <v>6.8</v>
      </c>
      <c r="DD276" s="103">
        <f>DC276*DB276</f>
        <v>7548</v>
      </c>
    </row>
    <row r="277" spans="2:108" s="17" customFormat="1" ht="42" customHeight="1">
      <c r="B277" s="18" t="s">
        <v>15</v>
      </c>
      <c r="C277" s="201" t="s">
        <v>329</v>
      </c>
      <c r="D277" s="20"/>
      <c r="E277" s="20"/>
      <c r="F277" s="40" t="s">
        <v>14</v>
      </c>
      <c r="G277" s="106">
        <v>44700</v>
      </c>
      <c r="H277" s="23"/>
      <c r="I277" s="23">
        <f>ROUND(G277*H277,2)</f>
        <v>0</v>
      </c>
      <c r="J277" s="24"/>
      <c r="K277" s="23">
        <f>ROUND(I277*J277,2)</f>
        <v>0</v>
      </c>
      <c r="L277" s="23">
        <f>(M277/G277)</f>
        <v>0</v>
      </c>
      <c r="M277" s="23">
        <f>ROUND(I277+K277,2)</f>
        <v>0</v>
      </c>
      <c r="CW277" s="26"/>
      <c r="CX277" s="20"/>
      <c r="CY277" s="99"/>
      <c r="CZ277" s="100"/>
      <c r="DA277" s="100"/>
      <c r="DB277" s="101"/>
      <c r="DC277" s="102"/>
      <c r="DD277" s="103"/>
    </row>
    <row r="278" spans="2:108" s="17" customFormat="1" ht="56.25" customHeight="1">
      <c r="B278" s="18" t="s">
        <v>36</v>
      </c>
      <c r="C278" s="104" t="s">
        <v>216</v>
      </c>
      <c r="D278" s="20"/>
      <c r="E278" s="20"/>
      <c r="F278" s="40" t="s">
        <v>14</v>
      </c>
      <c r="G278" s="106">
        <v>21500</v>
      </c>
      <c r="H278" s="23"/>
      <c r="I278" s="23">
        <f>ROUND(G278*H278,2)</f>
        <v>0</v>
      </c>
      <c r="J278" s="114"/>
      <c r="K278" s="23">
        <f>ROUND(I278*J278,2)</f>
        <v>0</v>
      </c>
      <c r="L278" s="23">
        <f>(M278/G278)</f>
        <v>0</v>
      </c>
      <c r="M278" s="23">
        <f>ROUND(I278+K278,2)</f>
        <v>0</v>
      </c>
      <c r="CW278" s="26"/>
      <c r="CX278" s="20"/>
      <c r="CY278" s="99"/>
      <c r="CZ278" s="100"/>
      <c r="DA278" s="100"/>
      <c r="DB278" s="101"/>
      <c r="DC278" s="102"/>
      <c r="DD278" s="103"/>
    </row>
    <row r="279" spans="2:108" s="17" customFormat="1" ht="49.5" customHeight="1">
      <c r="B279" s="18" t="s">
        <v>38</v>
      </c>
      <c r="C279" s="104" t="s">
        <v>217</v>
      </c>
      <c r="D279" s="20"/>
      <c r="E279" s="20"/>
      <c r="F279" s="40" t="s">
        <v>14</v>
      </c>
      <c r="G279" s="106">
        <v>2100</v>
      </c>
      <c r="H279" s="23"/>
      <c r="I279" s="23">
        <f>ROUND(G279*H279,2)</f>
        <v>0</v>
      </c>
      <c r="J279" s="114"/>
      <c r="K279" s="23">
        <f>ROUND(I279*J279,2)</f>
        <v>0</v>
      </c>
      <c r="L279" s="23">
        <f>(M279/G279)</f>
        <v>0</v>
      </c>
      <c r="M279" s="23">
        <f>ROUND(I279+K279,2)</f>
        <v>0</v>
      </c>
      <c r="CW279" s="26"/>
      <c r="CX279" s="20"/>
      <c r="CY279" s="99"/>
      <c r="CZ279" s="100"/>
      <c r="DA279" s="100"/>
      <c r="DB279" s="101"/>
      <c r="DC279" s="102"/>
      <c r="DD279" s="103"/>
    </row>
    <row r="280" spans="2:108" s="17" customFormat="1" ht="55.5" customHeight="1">
      <c r="B280" s="18" t="s">
        <v>40</v>
      </c>
      <c r="C280" s="115" t="s">
        <v>218</v>
      </c>
      <c r="D280" s="20"/>
      <c r="E280" s="20"/>
      <c r="F280" s="43" t="s">
        <v>42</v>
      </c>
      <c r="G280" s="106">
        <v>150</v>
      </c>
      <c r="H280" s="23"/>
      <c r="I280" s="23">
        <f>ROUND(G280*H280,2)</f>
        <v>0</v>
      </c>
      <c r="J280" s="114"/>
      <c r="K280" s="23">
        <f>ROUND(I280*J280,2)</f>
        <v>0</v>
      </c>
      <c r="L280" s="23">
        <f>(M280/G280)</f>
        <v>0</v>
      </c>
      <c r="M280" s="23">
        <f>ROUND(I280+K280,2)</f>
        <v>0</v>
      </c>
      <c r="CW280" s="26"/>
      <c r="CX280" s="20"/>
      <c r="CY280" s="99"/>
      <c r="CZ280" s="100"/>
      <c r="DA280" s="100"/>
      <c r="DB280" s="101"/>
      <c r="DC280" s="102"/>
      <c r="DD280" s="103"/>
    </row>
    <row r="281" spans="2:108" s="17" customFormat="1" ht="12" customHeight="1">
      <c r="B281" s="18"/>
      <c r="C281" s="26"/>
      <c r="D281" s="20"/>
      <c r="E281" s="20"/>
      <c r="F281" s="18"/>
      <c r="G281" s="27"/>
      <c r="H281" s="222" t="s">
        <v>17</v>
      </c>
      <c r="I281" s="223">
        <f>SUM(I276:I280)</f>
        <v>0</v>
      </c>
      <c r="J281" s="129"/>
      <c r="K281" s="128"/>
      <c r="L281" s="128"/>
      <c r="M281" s="128"/>
      <c r="CW281" s="26"/>
      <c r="CX281" s="20"/>
      <c r="CY281" s="99"/>
      <c r="CZ281" s="100"/>
      <c r="DA281" s="100"/>
      <c r="DB281" s="101"/>
      <c r="DC281" s="102"/>
      <c r="DD281" s="103"/>
    </row>
    <row r="282" spans="8:13" ht="12.75">
      <c r="H282" s="238"/>
      <c r="I282" s="236" t="s">
        <v>18</v>
      </c>
      <c r="J282" s="239"/>
      <c r="K282" s="237">
        <f>SUM(K276:K281)</f>
        <v>0</v>
      </c>
      <c r="L282" s="238"/>
      <c r="M282" s="238"/>
    </row>
    <row r="283" spans="8:13" ht="12.75">
      <c r="H283" s="238"/>
      <c r="I283" s="238"/>
      <c r="J283" s="240"/>
      <c r="K283" s="238"/>
      <c r="L283" s="236" t="s">
        <v>19</v>
      </c>
      <c r="M283" s="237">
        <f>SUM(M276:M282)</f>
        <v>0</v>
      </c>
    </row>
    <row r="284" spans="3:13" s="233" customFormat="1" ht="12.75">
      <c r="C284" s="234"/>
      <c r="G284" s="235"/>
      <c r="H284" s="205"/>
      <c r="I284" s="205"/>
      <c r="J284" s="187"/>
      <c r="K284" s="205"/>
      <c r="L284" s="206"/>
      <c r="M284" s="186"/>
    </row>
    <row r="285" spans="3:13" s="233" customFormat="1" ht="12.75">
      <c r="C285" s="234"/>
      <c r="G285" s="235"/>
      <c r="H285" s="205"/>
      <c r="I285" s="205"/>
      <c r="J285" s="187"/>
      <c r="K285" s="205"/>
      <c r="L285" s="206"/>
      <c r="M285" s="186"/>
    </row>
    <row r="286" spans="2:13" ht="12.75">
      <c r="B286" s="7"/>
      <c r="C286" s="8"/>
      <c r="D286" s="7"/>
      <c r="E286" s="7"/>
      <c r="F286" s="7"/>
      <c r="G286" s="9"/>
      <c r="H286" s="170"/>
      <c r="I286" s="170"/>
      <c r="J286" s="171"/>
      <c r="K286" s="170"/>
      <c r="L286" s="170"/>
      <c r="M286" s="170"/>
    </row>
    <row r="287" spans="2:108" s="17" customFormat="1" ht="117.75" customHeight="1">
      <c r="B287" s="12" t="s">
        <v>219</v>
      </c>
      <c r="C287" s="13" t="s">
        <v>1</v>
      </c>
      <c r="D287" s="13" t="s">
        <v>2</v>
      </c>
      <c r="E287" s="13" t="s">
        <v>21</v>
      </c>
      <c r="F287" s="13" t="s">
        <v>4</v>
      </c>
      <c r="G287" s="14" t="s">
        <v>203</v>
      </c>
      <c r="H287" s="35" t="s">
        <v>6</v>
      </c>
      <c r="I287" s="35" t="s">
        <v>7</v>
      </c>
      <c r="J287" s="16" t="s">
        <v>8</v>
      </c>
      <c r="K287" s="35" t="s">
        <v>9</v>
      </c>
      <c r="L287" s="35" t="s">
        <v>10</v>
      </c>
      <c r="M287" s="35" t="s">
        <v>11</v>
      </c>
      <c r="T287" s="96"/>
      <c r="U287" s="97"/>
      <c r="V287" s="98"/>
      <c r="W287" s="96"/>
      <c r="X287" s="96"/>
      <c r="CW287" s="26"/>
      <c r="CX287" s="20"/>
      <c r="CY287" s="99"/>
      <c r="CZ287" s="100"/>
      <c r="DA287" s="100"/>
      <c r="DB287" s="101"/>
      <c r="DC287" s="102"/>
      <c r="DD287" s="103"/>
    </row>
    <row r="288" spans="2:13" ht="38.25">
      <c r="B288" s="63" t="s">
        <v>12</v>
      </c>
      <c r="C288" s="104" t="s">
        <v>220</v>
      </c>
      <c r="D288" s="65"/>
      <c r="E288" s="65"/>
      <c r="F288" s="40" t="s">
        <v>14</v>
      </c>
      <c r="G288" s="105">
        <v>110000</v>
      </c>
      <c r="H288" s="23"/>
      <c r="I288" s="23">
        <f aca="true" t="shared" si="28" ref="I288:I301">ROUND(G288*H288,2)</f>
        <v>0</v>
      </c>
      <c r="J288" s="67"/>
      <c r="K288" s="23">
        <f aca="true" t="shared" si="29" ref="K288:K301">ROUND(I288*J288,2)</f>
        <v>0</v>
      </c>
      <c r="L288" s="23">
        <f aca="true" t="shared" si="30" ref="L288:L301">(M288/G288)</f>
        <v>0</v>
      </c>
      <c r="M288" s="23">
        <f aca="true" t="shared" si="31" ref="M288:M301">ROUND(I288+K288,2)</f>
        <v>0</v>
      </c>
    </row>
    <row r="289" spans="2:13" ht="38.25">
      <c r="B289" s="63" t="s">
        <v>15</v>
      </c>
      <c r="C289" s="104" t="s">
        <v>221</v>
      </c>
      <c r="D289" s="65"/>
      <c r="E289" s="65"/>
      <c r="F289" s="40" t="s">
        <v>14</v>
      </c>
      <c r="G289" s="106">
        <v>36000</v>
      </c>
      <c r="H289" s="23"/>
      <c r="I289" s="23">
        <f t="shared" si="28"/>
        <v>0</v>
      </c>
      <c r="J289" s="67"/>
      <c r="K289" s="23">
        <f t="shared" si="29"/>
        <v>0</v>
      </c>
      <c r="L289" s="23">
        <f t="shared" si="30"/>
        <v>0</v>
      </c>
      <c r="M289" s="23">
        <f t="shared" si="31"/>
        <v>0</v>
      </c>
    </row>
    <row r="290" spans="2:13" ht="38.25">
      <c r="B290" s="63" t="s">
        <v>36</v>
      </c>
      <c r="C290" s="104" t="s">
        <v>222</v>
      </c>
      <c r="D290" s="65"/>
      <c r="E290" s="65"/>
      <c r="F290" s="40" t="s">
        <v>14</v>
      </c>
      <c r="G290" s="106">
        <v>1200</v>
      </c>
      <c r="H290" s="23"/>
      <c r="I290" s="23">
        <f t="shared" si="28"/>
        <v>0</v>
      </c>
      <c r="J290" s="67"/>
      <c r="K290" s="23">
        <f t="shared" si="29"/>
        <v>0</v>
      </c>
      <c r="L290" s="23">
        <f t="shared" si="30"/>
        <v>0</v>
      </c>
      <c r="M290" s="23">
        <f t="shared" si="31"/>
        <v>0</v>
      </c>
    </row>
    <row r="291" spans="2:13" ht="25.5">
      <c r="B291" s="63" t="s">
        <v>38</v>
      </c>
      <c r="C291" s="104" t="s">
        <v>223</v>
      </c>
      <c r="D291" s="65"/>
      <c r="E291" s="65"/>
      <c r="F291" s="40" t="s">
        <v>14</v>
      </c>
      <c r="G291" s="106">
        <v>750</v>
      </c>
      <c r="H291" s="23"/>
      <c r="I291" s="23">
        <f t="shared" si="28"/>
        <v>0</v>
      </c>
      <c r="J291" s="67"/>
      <c r="K291" s="23">
        <f t="shared" si="29"/>
        <v>0</v>
      </c>
      <c r="L291" s="23">
        <f t="shared" si="30"/>
        <v>0</v>
      </c>
      <c r="M291" s="23">
        <f t="shared" si="31"/>
        <v>0</v>
      </c>
    </row>
    <row r="292" spans="2:13" ht="25.5">
      <c r="B292" s="63" t="s">
        <v>40</v>
      </c>
      <c r="C292" s="104" t="s">
        <v>224</v>
      </c>
      <c r="D292" s="65"/>
      <c r="E292" s="65"/>
      <c r="F292" s="40" t="s">
        <v>14</v>
      </c>
      <c r="G292" s="106">
        <v>50</v>
      </c>
      <c r="H292" s="23"/>
      <c r="I292" s="23">
        <f t="shared" si="28"/>
        <v>0</v>
      </c>
      <c r="J292" s="67"/>
      <c r="K292" s="23">
        <f t="shared" si="29"/>
        <v>0</v>
      </c>
      <c r="L292" s="23">
        <f t="shared" si="30"/>
        <v>0</v>
      </c>
      <c r="M292" s="23">
        <f t="shared" si="31"/>
        <v>0</v>
      </c>
    </row>
    <row r="293" spans="2:13" ht="38.25">
      <c r="B293" s="63" t="s">
        <v>43</v>
      </c>
      <c r="C293" s="104" t="s">
        <v>330</v>
      </c>
      <c r="D293" s="65"/>
      <c r="E293" s="65"/>
      <c r="F293" s="40" t="s">
        <v>14</v>
      </c>
      <c r="G293" s="106">
        <v>100</v>
      </c>
      <c r="H293" s="23"/>
      <c r="I293" s="23">
        <f t="shared" si="28"/>
        <v>0</v>
      </c>
      <c r="J293" s="67"/>
      <c r="K293" s="23">
        <f t="shared" si="29"/>
        <v>0</v>
      </c>
      <c r="L293" s="23">
        <f t="shared" si="30"/>
        <v>0</v>
      </c>
      <c r="M293" s="23">
        <f t="shared" si="31"/>
        <v>0</v>
      </c>
    </row>
    <row r="294" spans="2:13" ht="38.25">
      <c r="B294" s="63" t="s">
        <v>45</v>
      </c>
      <c r="C294" s="104" t="s">
        <v>225</v>
      </c>
      <c r="D294" s="65"/>
      <c r="E294" s="65"/>
      <c r="F294" s="40" t="s">
        <v>14</v>
      </c>
      <c r="G294" s="106">
        <v>17000</v>
      </c>
      <c r="H294" s="23"/>
      <c r="I294" s="23">
        <f t="shared" si="28"/>
        <v>0</v>
      </c>
      <c r="J294" s="67"/>
      <c r="K294" s="23">
        <f t="shared" si="29"/>
        <v>0</v>
      </c>
      <c r="L294" s="23">
        <f t="shared" si="30"/>
        <v>0</v>
      </c>
      <c r="M294" s="23">
        <f t="shared" si="31"/>
        <v>0</v>
      </c>
    </row>
    <row r="295" spans="2:13" ht="38.25">
      <c r="B295" s="63" t="s">
        <v>47</v>
      </c>
      <c r="C295" s="104" t="s">
        <v>226</v>
      </c>
      <c r="D295" s="65"/>
      <c r="E295" s="65"/>
      <c r="F295" s="40" t="s">
        <v>14</v>
      </c>
      <c r="G295" s="106">
        <v>77000</v>
      </c>
      <c r="H295" s="23"/>
      <c r="I295" s="23">
        <f t="shared" si="28"/>
        <v>0</v>
      </c>
      <c r="J295" s="67"/>
      <c r="K295" s="23">
        <f t="shared" si="29"/>
        <v>0</v>
      </c>
      <c r="L295" s="23">
        <f t="shared" si="30"/>
        <v>0</v>
      </c>
      <c r="M295" s="23">
        <f t="shared" si="31"/>
        <v>0</v>
      </c>
    </row>
    <row r="296" spans="2:13" ht="38.25">
      <c r="B296" s="63" t="s">
        <v>49</v>
      </c>
      <c r="C296" s="104" t="s">
        <v>227</v>
      </c>
      <c r="D296" s="65"/>
      <c r="E296" s="65"/>
      <c r="F296" s="40" t="s">
        <v>14</v>
      </c>
      <c r="G296" s="106">
        <v>1750</v>
      </c>
      <c r="H296" s="23"/>
      <c r="I296" s="23">
        <f t="shared" si="28"/>
        <v>0</v>
      </c>
      <c r="J296" s="67"/>
      <c r="K296" s="23">
        <f t="shared" si="29"/>
        <v>0</v>
      </c>
      <c r="L296" s="23">
        <f t="shared" si="30"/>
        <v>0</v>
      </c>
      <c r="M296" s="23">
        <f t="shared" si="31"/>
        <v>0</v>
      </c>
    </row>
    <row r="297" spans="2:13" ht="25.5">
      <c r="B297" s="63" t="s">
        <v>51</v>
      </c>
      <c r="C297" s="104" t="s">
        <v>228</v>
      </c>
      <c r="D297" s="65"/>
      <c r="E297" s="65"/>
      <c r="F297" s="40" t="s">
        <v>14</v>
      </c>
      <c r="G297" s="106">
        <v>100</v>
      </c>
      <c r="H297" s="23"/>
      <c r="I297" s="23">
        <f t="shared" si="28"/>
        <v>0</v>
      </c>
      <c r="J297" s="67"/>
      <c r="K297" s="23">
        <f t="shared" si="29"/>
        <v>0</v>
      </c>
      <c r="L297" s="23">
        <f t="shared" si="30"/>
        <v>0</v>
      </c>
      <c r="M297" s="23">
        <f t="shared" si="31"/>
        <v>0</v>
      </c>
    </row>
    <row r="298" spans="2:13" ht="25.5">
      <c r="B298" s="63" t="s">
        <v>53</v>
      </c>
      <c r="C298" s="104" t="s">
        <v>229</v>
      </c>
      <c r="D298" s="65"/>
      <c r="E298" s="65"/>
      <c r="F298" s="40" t="s">
        <v>14</v>
      </c>
      <c r="G298" s="106">
        <v>280000</v>
      </c>
      <c r="H298" s="23"/>
      <c r="I298" s="23">
        <f t="shared" si="28"/>
        <v>0</v>
      </c>
      <c r="J298" s="67"/>
      <c r="K298" s="23">
        <f t="shared" si="29"/>
        <v>0</v>
      </c>
      <c r="L298" s="23">
        <f t="shared" si="30"/>
        <v>0</v>
      </c>
      <c r="M298" s="23">
        <f t="shared" si="31"/>
        <v>0</v>
      </c>
    </row>
    <row r="299" spans="2:13" ht="76.5">
      <c r="B299" s="63" t="s">
        <v>55</v>
      </c>
      <c r="C299" s="104" t="s">
        <v>230</v>
      </c>
      <c r="D299" s="65"/>
      <c r="E299" s="65"/>
      <c r="F299" s="40" t="s">
        <v>231</v>
      </c>
      <c r="G299" s="106">
        <v>800</v>
      </c>
      <c r="H299" s="23"/>
      <c r="I299" s="23">
        <f t="shared" si="28"/>
        <v>0</v>
      </c>
      <c r="J299" s="67"/>
      <c r="K299" s="23">
        <f t="shared" si="29"/>
        <v>0</v>
      </c>
      <c r="L299" s="23">
        <f t="shared" si="30"/>
        <v>0</v>
      </c>
      <c r="M299" s="23">
        <f t="shared" si="31"/>
        <v>0</v>
      </c>
    </row>
    <row r="300" spans="2:13" ht="25.5">
      <c r="B300" s="63" t="s">
        <v>57</v>
      </c>
      <c r="C300" s="104" t="s">
        <v>232</v>
      </c>
      <c r="D300" s="65"/>
      <c r="E300" s="65"/>
      <c r="F300" s="40" t="s">
        <v>14</v>
      </c>
      <c r="G300" s="106">
        <v>62000</v>
      </c>
      <c r="H300" s="23"/>
      <c r="I300" s="23">
        <f t="shared" si="28"/>
        <v>0</v>
      </c>
      <c r="J300" s="67"/>
      <c r="K300" s="23">
        <f t="shared" si="29"/>
        <v>0</v>
      </c>
      <c r="L300" s="23">
        <f t="shared" si="30"/>
        <v>0</v>
      </c>
      <c r="M300" s="23">
        <f t="shared" si="31"/>
        <v>0</v>
      </c>
    </row>
    <row r="301" spans="2:13" ht="51">
      <c r="B301" s="63" t="s">
        <v>59</v>
      </c>
      <c r="C301" s="104" t="s">
        <v>233</v>
      </c>
      <c r="D301" s="65"/>
      <c r="E301" s="65"/>
      <c r="F301" s="43" t="s">
        <v>14</v>
      </c>
      <c r="G301" s="106">
        <v>5100</v>
      </c>
      <c r="H301" s="23"/>
      <c r="I301" s="23">
        <f t="shared" si="28"/>
        <v>0</v>
      </c>
      <c r="J301" s="67"/>
      <c r="K301" s="23">
        <f t="shared" si="29"/>
        <v>0</v>
      </c>
      <c r="L301" s="23">
        <f t="shared" si="30"/>
        <v>0</v>
      </c>
      <c r="M301" s="23">
        <f t="shared" si="31"/>
        <v>0</v>
      </c>
    </row>
    <row r="302" spans="8:13" ht="12.75">
      <c r="H302" s="77" t="s">
        <v>17</v>
      </c>
      <c r="I302" s="23">
        <f>SUM(I288:I301)</f>
        <v>0</v>
      </c>
      <c r="J302" s="24"/>
      <c r="K302" s="78"/>
      <c r="L302" s="78"/>
      <c r="M302" s="78"/>
    </row>
    <row r="303" spans="8:13" ht="12.75">
      <c r="H303" s="78"/>
      <c r="I303" s="77" t="s">
        <v>18</v>
      </c>
      <c r="J303" s="29"/>
      <c r="K303" s="23">
        <f>SUM(K288:K302)</f>
        <v>0</v>
      </c>
      <c r="L303" s="78"/>
      <c r="M303" s="78"/>
    </row>
    <row r="304" spans="8:13" ht="12.75">
      <c r="H304" s="78"/>
      <c r="I304" s="78"/>
      <c r="J304" s="24"/>
      <c r="K304" s="78"/>
      <c r="L304" s="77" t="s">
        <v>19</v>
      </c>
      <c r="M304" s="23">
        <f>SUM(M288:M303)</f>
        <v>0</v>
      </c>
    </row>
    <row r="305" spans="3:13" s="189" customFormat="1" ht="12.75">
      <c r="C305" s="229"/>
      <c r="G305" s="230"/>
      <c r="H305" s="231"/>
      <c r="I305" s="231"/>
      <c r="J305" s="196"/>
      <c r="K305" s="231"/>
      <c r="L305" s="232"/>
      <c r="M305" s="195"/>
    </row>
    <row r="306" spans="3:13" s="189" customFormat="1" ht="12.75">
      <c r="C306" s="229"/>
      <c r="G306" s="230"/>
      <c r="H306" s="231"/>
      <c r="I306" s="231"/>
      <c r="J306" s="196"/>
      <c r="K306" s="231"/>
      <c r="L306" s="232"/>
      <c r="M306" s="195"/>
    </row>
    <row r="307" spans="2:13" ht="12.75">
      <c r="B307" s="7"/>
      <c r="C307" s="8"/>
      <c r="D307" s="7"/>
      <c r="E307" s="7"/>
      <c r="F307" s="7"/>
      <c r="G307" s="9"/>
      <c r="H307" s="116"/>
      <c r="I307" s="116"/>
      <c r="J307" s="53"/>
      <c r="K307" s="116"/>
      <c r="L307" s="116"/>
      <c r="M307" s="116"/>
    </row>
    <row r="308" spans="2:13" ht="76.5">
      <c r="B308" s="12" t="s">
        <v>234</v>
      </c>
      <c r="C308" s="13" t="s">
        <v>1</v>
      </c>
      <c r="D308" s="13" t="s">
        <v>2</v>
      </c>
      <c r="E308" s="13" t="s">
        <v>3</v>
      </c>
      <c r="F308" s="13" t="s">
        <v>4</v>
      </c>
      <c r="G308" s="14" t="s">
        <v>203</v>
      </c>
      <c r="H308" s="35" t="s">
        <v>6</v>
      </c>
      <c r="I308" s="35" t="s">
        <v>7</v>
      </c>
      <c r="J308" s="16" t="s">
        <v>8</v>
      </c>
      <c r="K308" s="35" t="s">
        <v>9</v>
      </c>
      <c r="L308" s="35" t="s">
        <v>10</v>
      </c>
      <c r="M308" s="35" t="s">
        <v>11</v>
      </c>
    </row>
    <row r="309" spans="2:13" ht="46.5" customHeight="1">
      <c r="B309" s="63" t="s">
        <v>12</v>
      </c>
      <c r="C309" s="104" t="s">
        <v>351</v>
      </c>
      <c r="D309" s="65"/>
      <c r="E309" s="65"/>
      <c r="F309" s="63" t="s">
        <v>14</v>
      </c>
      <c r="G309" s="105">
        <v>40000</v>
      </c>
      <c r="H309" s="23"/>
      <c r="I309" s="23">
        <f>ROUND(G309*H309,2)</f>
        <v>0</v>
      </c>
      <c r="J309" s="67"/>
      <c r="K309" s="23">
        <f>ROUND(I309*J309,2)</f>
        <v>0</v>
      </c>
      <c r="L309" s="23">
        <f>(M309/G309)</f>
        <v>0</v>
      </c>
      <c r="M309" s="23">
        <f>ROUND(I309+K309,2)</f>
        <v>0</v>
      </c>
    </row>
    <row r="310" spans="2:13" ht="46.5" customHeight="1">
      <c r="B310" s="63" t="s">
        <v>15</v>
      </c>
      <c r="C310" s="104" t="s">
        <v>352</v>
      </c>
      <c r="D310" s="65"/>
      <c r="E310" s="65"/>
      <c r="F310" s="63" t="s">
        <v>14</v>
      </c>
      <c r="G310" s="106">
        <v>220000</v>
      </c>
      <c r="H310" s="23"/>
      <c r="I310" s="23">
        <f>ROUND(G310*H310,2)</f>
        <v>0</v>
      </c>
      <c r="J310" s="67"/>
      <c r="K310" s="23">
        <f>ROUND(I310*J310,2)</f>
        <v>0</v>
      </c>
      <c r="L310" s="23">
        <f>(M310/G310)</f>
        <v>0</v>
      </c>
      <c r="M310" s="23">
        <f>ROUND(I310+K310,2)</f>
        <v>0</v>
      </c>
    </row>
    <row r="311" spans="2:13" ht="38.25" customHeight="1">
      <c r="B311" s="63" t="s">
        <v>36</v>
      </c>
      <c r="C311" s="104" t="s">
        <v>235</v>
      </c>
      <c r="D311" s="65"/>
      <c r="E311" s="65"/>
      <c r="F311" s="63" t="s">
        <v>14</v>
      </c>
      <c r="G311" s="106">
        <v>10000</v>
      </c>
      <c r="H311" s="23"/>
      <c r="I311" s="23">
        <f>ROUND(G311*H311,2)</f>
        <v>0</v>
      </c>
      <c r="J311" s="67"/>
      <c r="K311" s="23">
        <f>ROUND(I311*J311,2)</f>
        <v>0</v>
      </c>
      <c r="L311" s="23">
        <f>(M311/G311)</f>
        <v>0</v>
      </c>
      <c r="M311" s="23">
        <f>ROUND(I311+K311,2)</f>
        <v>0</v>
      </c>
    </row>
    <row r="312" spans="8:13" ht="12.75">
      <c r="H312" s="77" t="s">
        <v>17</v>
      </c>
      <c r="I312" s="23">
        <f>SUM(I309:I311)</f>
        <v>0</v>
      </c>
      <c r="J312" s="24"/>
      <c r="K312" s="23"/>
      <c r="L312" s="23"/>
      <c r="M312" s="78"/>
    </row>
    <row r="313" spans="8:13" ht="12.75">
      <c r="H313" s="78"/>
      <c r="I313" s="77" t="s">
        <v>18</v>
      </c>
      <c r="J313" s="29"/>
      <c r="K313" s="23">
        <f>SUM(K309:K312)</f>
        <v>0</v>
      </c>
      <c r="L313" s="78"/>
      <c r="M313" s="78"/>
    </row>
    <row r="314" spans="8:13" ht="12.75">
      <c r="H314" s="78"/>
      <c r="I314" s="78"/>
      <c r="J314" s="24"/>
      <c r="K314" s="78"/>
      <c r="L314" s="77" t="s">
        <v>19</v>
      </c>
      <c r="M314" s="23">
        <f>SUM(M309:M313)</f>
        <v>0</v>
      </c>
    </row>
    <row r="315" spans="3:13" s="189" customFormat="1" ht="12.75">
      <c r="C315" s="229"/>
      <c r="G315" s="230"/>
      <c r="H315" s="231"/>
      <c r="I315" s="231"/>
      <c r="J315" s="196"/>
      <c r="K315" s="231"/>
      <c r="L315" s="232"/>
      <c r="M315" s="195"/>
    </row>
    <row r="316" spans="3:13" s="189" customFormat="1" ht="12.75">
      <c r="C316" s="229"/>
      <c r="G316" s="230"/>
      <c r="H316" s="231"/>
      <c r="I316" s="231"/>
      <c r="J316" s="196"/>
      <c r="K316" s="231"/>
      <c r="L316" s="232"/>
      <c r="M316" s="195"/>
    </row>
    <row r="317" spans="2:13" ht="12.75">
      <c r="B317" s="7"/>
      <c r="C317" s="8"/>
      <c r="D317" s="7"/>
      <c r="E317" s="7"/>
      <c r="F317" s="7"/>
      <c r="G317" s="9"/>
      <c r="H317" s="116"/>
      <c r="I317" s="116"/>
      <c r="J317" s="53"/>
      <c r="K317" s="116"/>
      <c r="L317" s="116"/>
      <c r="M317" s="116"/>
    </row>
    <row r="318" spans="2:13" ht="76.5">
      <c r="B318" s="12" t="s">
        <v>236</v>
      </c>
      <c r="C318" s="13" t="s">
        <v>1</v>
      </c>
      <c r="D318" s="13" t="s">
        <v>2</v>
      </c>
      <c r="E318" s="13" t="s">
        <v>3</v>
      </c>
      <c r="F318" s="13" t="s">
        <v>4</v>
      </c>
      <c r="G318" s="14" t="s">
        <v>203</v>
      </c>
      <c r="H318" s="35" t="s">
        <v>6</v>
      </c>
      <c r="I318" s="35" t="s">
        <v>7</v>
      </c>
      <c r="J318" s="16" t="s">
        <v>8</v>
      </c>
      <c r="K318" s="35" t="s">
        <v>9</v>
      </c>
      <c r="L318" s="35" t="s">
        <v>10</v>
      </c>
      <c r="M318" s="35" t="s">
        <v>11</v>
      </c>
    </row>
    <row r="319" spans="2:13" ht="63.75" customHeight="1">
      <c r="B319" s="63" t="s">
        <v>12</v>
      </c>
      <c r="C319" s="117" t="s">
        <v>346</v>
      </c>
      <c r="D319" s="65"/>
      <c r="E319" s="65"/>
      <c r="F319" s="63" t="s">
        <v>42</v>
      </c>
      <c r="G319" s="118">
        <v>14</v>
      </c>
      <c r="H319" s="23"/>
      <c r="I319" s="23">
        <f>ROUND(G319*H319,2)</f>
        <v>0</v>
      </c>
      <c r="J319" s="67"/>
      <c r="K319" s="23">
        <f>ROUND(I319*J319,2)</f>
        <v>0</v>
      </c>
      <c r="L319" s="23">
        <f>(M319/G319)</f>
        <v>0</v>
      </c>
      <c r="M319" s="23">
        <f>ROUND(I319+K319,2)</f>
        <v>0</v>
      </c>
    </row>
    <row r="320" spans="2:13" ht="56.25" customHeight="1">
      <c r="B320" s="63" t="s">
        <v>15</v>
      </c>
      <c r="C320" s="119" t="s">
        <v>331</v>
      </c>
      <c r="D320" s="65"/>
      <c r="E320" s="65"/>
      <c r="F320" s="63" t="s">
        <v>42</v>
      </c>
      <c r="G320" s="118">
        <v>130</v>
      </c>
      <c r="H320" s="223"/>
      <c r="I320" s="23">
        <f>ROUND(G320*H320,2)</f>
        <v>0</v>
      </c>
      <c r="J320" s="67"/>
      <c r="K320" s="23">
        <f>ROUND(I320*J320,2)</f>
        <v>0</v>
      </c>
      <c r="L320" s="23">
        <v>300</v>
      </c>
      <c r="M320" s="23">
        <f>G320*H320</f>
        <v>0</v>
      </c>
    </row>
    <row r="321" spans="3:13" ht="89.25">
      <c r="C321" s="104" t="s">
        <v>347</v>
      </c>
      <c r="H321" s="236" t="s">
        <v>17</v>
      </c>
      <c r="I321" s="271">
        <f>SUM(I319:I320)</f>
        <v>0</v>
      </c>
      <c r="J321" s="112"/>
      <c r="K321" s="113"/>
      <c r="L321" s="113"/>
      <c r="M321" s="113"/>
    </row>
    <row r="322" spans="8:13" ht="12.75">
      <c r="H322" s="113"/>
      <c r="I322" s="77" t="s">
        <v>18</v>
      </c>
      <c r="J322" s="29"/>
      <c r="K322" s="23">
        <f>SUM(K319:K321)</f>
        <v>0</v>
      </c>
      <c r="L322" s="78"/>
      <c r="M322" s="78"/>
    </row>
    <row r="323" spans="8:13" ht="12.75">
      <c r="H323" s="78"/>
      <c r="I323" s="78"/>
      <c r="J323" s="24"/>
      <c r="K323" s="78"/>
      <c r="L323" s="77" t="s">
        <v>19</v>
      </c>
      <c r="M323" s="23">
        <f>SUM(M319:M322)</f>
        <v>0</v>
      </c>
    </row>
    <row r="324" spans="3:13" s="189" customFormat="1" ht="12.75">
      <c r="C324" s="229"/>
      <c r="G324" s="230"/>
      <c r="H324" s="231"/>
      <c r="I324" s="231"/>
      <c r="J324" s="196"/>
      <c r="K324" s="231"/>
      <c r="L324" s="232"/>
      <c r="M324" s="195"/>
    </row>
    <row r="325" spans="3:13" s="189" customFormat="1" ht="12.75">
      <c r="C325" s="229"/>
      <c r="G325" s="230"/>
      <c r="H325" s="231"/>
      <c r="I325" s="231"/>
      <c r="J325" s="196"/>
      <c r="K325" s="231"/>
      <c r="L325" s="232"/>
      <c r="M325" s="195"/>
    </row>
    <row r="326" spans="2:13" ht="12.75">
      <c r="B326" s="7"/>
      <c r="C326" s="8"/>
      <c r="D326" s="7"/>
      <c r="E326" s="7"/>
      <c r="F326" s="7"/>
      <c r="G326" s="9"/>
      <c r="H326" s="116"/>
      <c r="I326" s="116"/>
      <c r="J326" s="53"/>
      <c r="K326" s="116"/>
      <c r="L326" s="116"/>
      <c r="M326" s="116"/>
    </row>
    <row r="327" spans="2:13" ht="76.5">
      <c r="B327" s="12" t="s">
        <v>237</v>
      </c>
      <c r="C327" s="13" t="s">
        <v>1</v>
      </c>
      <c r="D327" s="13" t="s">
        <v>2</v>
      </c>
      <c r="E327" s="13" t="s">
        <v>3</v>
      </c>
      <c r="F327" s="13" t="s">
        <v>4</v>
      </c>
      <c r="G327" s="14" t="s">
        <v>203</v>
      </c>
      <c r="H327" s="35" t="s">
        <v>6</v>
      </c>
      <c r="I327" s="35" t="s">
        <v>7</v>
      </c>
      <c r="J327" s="16" t="s">
        <v>8</v>
      </c>
      <c r="K327" s="35" t="s">
        <v>9</v>
      </c>
      <c r="L327" s="35" t="s">
        <v>10</v>
      </c>
      <c r="M327" s="35" t="s">
        <v>11</v>
      </c>
    </row>
    <row r="328" spans="2:13" ht="95.25" customHeight="1">
      <c r="B328" s="63" t="s">
        <v>12</v>
      </c>
      <c r="C328" s="104" t="s">
        <v>332</v>
      </c>
      <c r="D328" s="65"/>
      <c r="E328" s="65"/>
      <c r="F328" s="63" t="s">
        <v>14</v>
      </c>
      <c r="G328" s="120">
        <v>270000</v>
      </c>
      <c r="H328" s="23"/>
      <c r="I328" s="23">
        <f>ROUND(G328*H328,2)</f>
        <v>0</v>
      </c>
      <c r="J328" s="67"/>
      <c r="K328" s="23">
        <f>ROUND(I328*J328,2)</f>
        <v>0</v>
      </c>
      <c r="L328" s="23">
        <f>(M328/G328)</f>
        <v>0</v>
      </c>
      <c r="M328" s="23">
        <f>ROUND(I328+K328,2)</f>
        <v>0</v>
      </c>
    </row>
    <row r="329" spans="8:13" ht="12.75">
      <c r="H329" s="110" t="s">
        <v>17</v>
      </c>
      <c r="I329" s="111">
        <f>SUM(I328:I328)</f>
        <v>0</v>
      </c>
      <c r="J329" s="112"/>
      <c r="K329" s="113"/>
      <c r="L329" s="113"/>
      <c r="M329" s="113"/>
    </row>
    <row r="330" spans="8:13" ht="12.75">
      <c r="H330" s="78"/>
      <c r="I330" s="77" t="s">
        <v>18</v>
      </c>
      <c r="J330" s="29"/>
      <c r="K330" s="23">
        <f>SUM(K328:K329)</f>
        <v>0</v>
      </c>
      <c r="L330" s="78"/>
      <c r="M330" s="78"/>
    </row>
    <row r="331" spans="8:13" ht="12.75">
      <c r="H331" s="78"/>
      <c r="I331" s="78"/>
      <c r="J331" s="24"/>
      <c r="K331" s="78"/>
      <c r="L331" s="77" t="s">
        <v>19</v>
      </c>
      <c r="M331" s="23">
        <f>SUM(M328:M330)</f>
        <v>0</v>
      </c>
    </row>
    <row r="332" spans="3:13" s="189" customFormat="1" ht="12.75">
      <c r="C332" s="229"/>
      <c r="G332" s="230"/>
      <c r="H332" s="231"/>
      <c r="I332" s="231"/>
      <c r="J332" s="196"/>
      <c r="K332" s="231"/>
      <c r="L332" s="232"/>
      <c r="M332" s="195"/>
    </row>
    <row r="333" spans="3:13" s="189" customFormat="1" ht="12.75">
      <c r="C333" s="229"/>
      <c r="G333" s="230"/>
      <c r="H333" s="231"/>
      <c r="I333" s="231"/>
      <c r="J333" s="196"/>
      <c r="K333" s="231"/>
      <c r="L333" s="232"/>
      <c r="M333" s="195"/>
    </row>
    <row r="334" spans="2:13" ht="12.75">
      <c r="B334" s="7"/>
      <c r="C334" s="8"/>
      <c r="D334" s="7"/>
      <c r="E334" s="7"/>
      <c r="F334" s="7"/>
      <c r="G334" s="9"/>
      <c r="H334" s="116"/>
      <c r="I334" s="116"/>
      <c r="J334" s="53"/>
      <c r="K334" s="116"/>
      <c r="L334" s="116"/>
      <c r="M334" s="116"/>
    </row>
    <row r="335" spans="2:13" ht="104.25" customHeight="1">
      <c r="B335" s="12" t="s">
        <v>238</v>
      </c>
      <c r="C335" s="13" t="s">
        <v>1</v>
      </c>
      <c r="D335" s="13" t="s">
        <v>2</v>
      </c>
      <c r="E335" s="13" t="s">
        <v>239</v>
      </c>
      <c r="F335" s="13" t="s">
        <v>4</v>
      </c>
      <c r="G335" s="14" t="s">
        <v>203</v>
      </c>
      <c r="H335" s="35" t="s">
        <v>6</v>
      </c>
      <c r="I335" s="35" t="s">
        <v>7</v>
      </c>
      <c r="J335" s="16" t="s">
        <v>8</v>
      </c>
      <c r="K335" s="35" t="s">
        <v>9</v>
      </c>
      <c r="L335" s="35" t="s">
        <v>10</v>
      </c>
      <c r="M335" s="35" t="s">
        <v>11</v>
      </c>
    </row>
    <row r="336" spans="2:13" ht="40.5" customHeight="1">
      <c r="B336" s="63" t="s">
        <v>12</v>
      </c>
      <c r="C336" s="115" t="s">
        <v>240</v>
      </c>
      <c r="D336" s="65"/>
      <c r="E336" s="65"/>
      <c r="F336" s="63" t="s">
        <v>14</v>
      </c>
      <c r="G336" s="118">
        <v>250</v>
      </c>
      <c r="H336" s="23"/>
      <c r="I336" s="23">
        <f>ROUND(G336*H336,2)</f>
        <v>0</v>
      </c>
      <c r="J336" s="67"/>
      <c r="K336" s="23">
        <f>ROUND(I336*J336,2)</f>
        <v>0</v>
      </c>
      <c r="L336" s="23">
        <f>(M336/G336)</f>
        <v>0</v>
      </c>
      <c r="M336" s="23">
        <f>ROUND(I336+K336,2)</f>
        <v>0</v>
      </c>
    </row>
    <row r="337" spans="8:13" ht="14.25" customHeight="1">
      <c r="H337" s="77" t="s">
        <v>17</v>
      </c>
      <c r="I337" s="23">
        <f>SUM(I336)</f>
        <v>0</v>
      </c>
      <c r="J337" s="24"/>
      <c r="K337" s="78"/>
      <c r="L337" s="78"/>
      <c r="M337" s="78"/>
    </row>
    <row r="338" spans="8:13" ht="14.25" customHeight="1">
      <c r="H338" s="78"/>
      <c r="I338" s="77" t="s">
        <v>18</v>
      </c>
      <c r="J338" s="29"/>
      <c r="K338" s="23">
        <f>SUM(K336:K337)</f>
        <v>0</v>
      </c>
      <c r="L338" s="78"/>
      <c r="M338" s="78"/>
    </row>
    <row r="339" spans="8:13" ht="14.25" customHeight="1">
      <c r="H339" s="78"/>
      <c r="I339" s="78"/>
      <c r="J339" s="24"/>
      <c r="K339" s="78"/>
      <c r="L339" s="77" t="s">
        <v>19</v>
      </c>
      <c r="M339" s="23">
        <f>SUM(M336:M338)</f>
        <v>0</v>
      </c>
    </row>
    <row r="340" spans="3:13" s="189" customFormat="1" ht="14.25" customHeight="1">
      <c r="C340" s="229"/>
      <c r="G340" s="230"/>
      <c r="H340" s="231"/>
      <c r="I340" s="231"/>
      <c r="J340" s="196"/>
      <c r="K340" s="231"/>
      <c r="L340" s="232"/>
      <c r="M340" s="195"/>
    </row>
    <row r="341" spans="3:13" s="189" customFormat="1" ht="14.25" customHeight="1">
      <c r="C341" s="229"/>
      <c r="G341" s="230"/>
      <c r="H341" s="231"/>
      <c r="I341" s="231"/>
      <c r="J341" s="196"/>
      <c r="K341" s="231"/>
      <c r="L341" s="232"/>
      <c r="M341" s="195"/>
    </row>
    <row r="342" spans="2:13" ht="14.25" customHeight="1">
      <c r="B342" s="121"/>
      <c r="C342" s="122"/>
      <c r="D342" s="121"/>
      <c r="E342" s="121"/>
      <c r="F342" s="121"/>
      <c r="G342" s="123"/>
      <c r="H342" s="124"/>
      <c r="I342" s="124"/>
      <c r="J342" s="125"/>
      <c r="K342" s="124"/>
      <c r="L342" s="126"/>
      <c r="M342" s="127"/>
    </row>
    <row r="343" spans="2:13" ht="76.5" customHeight="1">
      <c r="B343" s="12" t="s">
        <v>241</v>
      </c>
      <c r="C343" s="13" t="s">
        <v>1</v>
      </c>
      <c r="D343" s="13" t="s">
        <v>2</v>
      </c>
      <c r="E343" s="13" t="s">
        <v>239</v>
      </c>
      <c r="F343" s="13" t="s">
        <v>4</v>
      </c>
      <c r="G343" s="14" t="s">
        <v>203</v>
      </c>
      <c r="H343" s="35" t="s">
        <v>6</v>
      </c>
      <c r="I343" s="35" t="s">
        <v>7</v>
      </c>
      <c r="J343" s="16" t="s">
        <v>8</v>
      </c>
      <c r="K343" s="35" t="s">
        <v>9</v>
      </c>
      <c r="L343" s="35" t="s">
        <v>10</v>
      </c>
      <c r="M343" s="35" t="s">
        <v>11</v>
      </c>
    </row>
    <row r="344" spans="2:15" ht="27" customHeight="1">
      <c r="B344" s="63" t="s">
        <v>12</v>
      </c>
      <c r="C344" s="104" t="s">
        <v>242</v>
      </c>
      <c r="D344" s="65"/>
      <c r="E344" s="65"/>
      <c r="F344" s="63" t="s">
        <v>14</v>
      </c>
      <c r="G344" s="118">
        <v>2</v>
      </c>
      <c r="H344" s="23"/>
      <c r="I344" s="23">
        <f>ROUND(G344*H344,2)</f>
        <v>0</v>
      </c>
      <c r="J344" s="67"/>
      <c r="K344" s="23">
        <f>ROUND(I344*J344,2)</f>
        <v>0</v>
      </c>
      <c r="L344" s="23">
        <f>(M344/G344)</f>
        <v>0</v>
      </c>
      <c r="M344" s="23">
        <f>ROUND(I344+K344,2)</f>
        <v>0</v>
      </c>
      <c r="O344" t="s">
        <v>243</v>
      </c>
    </row>
    <row r="345" spans="2:13" ht="24" customHeight="1">
      <c r="B345" s="63" t="s">
        <v>15</v>
      </c>
      <c r="C345" s="104" t="s">
        <v>244</v>
      </c>
      <c r="D345" s="65"/>
      <c r="E345" s="65"/>
      <c r="F345" s="63" t="s">
        <v>14</v>
      </c>
      <c r="G345" s="118">
        <v>2</v>
      </c>
      <c r="H345" s="23"/>
      <c r="I345" s="23">
        <f>ROUND(G345*H345,2)</f>
        <v>0</v>
      </c>
      <c r="J345" s="67"/>
      <c r="K345" s="23">
        <f>ROUND(I345*J345,2)</f>
        <v>0</v>
      </c>
      <c r="L345" s="23">
        <f>(M345/G345)</f>
        <v>0</v>
      </c>
      <c r="M345" s="23">
        <f>ROUND(I345+K345,2)</f>
        <v>0</v>
      </c>
    </row>
    <row r="346" spans="2:13" ht="28.5" customHeight="1">
      <c r="B346" s="63" t="s">
        <v>36</v>
      </c>
      <c r="C346" s="104" t="s">
        <v>245</v>
      </c>
      <c r="D346" s="65"/>
      <c r="E346" s="65"/>
      <c r="F346" s="63" t="s">
        <v>14</v>
      </c>
      <c r="G346" s="118">
        <v>1</v>
      </c>
      <c r="H346" s="23"/>
      <c r="I346" s="23">
        <f>ROUND(G346*H346,2)</f>
        <v>0</v>
      </c>
      <c r="J346" s="67"/>
      <c r="K346" s="23">
        <f>ROUND(I346*J346,2)</f>
        <v>0</v>
      </c>
      <c r="L346" s="23">
        <f>(M346/G346)</f>
        <v>0</v>
      </c>
      <c r="M346" s="23">
        <f>ROUND(I346+K346,2)</f>
        <v>0</v>
      </c>
    </row>
    <row r="347" spans="8:13" ht="14.25" customHeight="1">
      <c r="H347" s="110" t="s">
        <v>17</v>
      </c>
      <c r="I347" s="111">
        <f>SUM(I344:I346)</f>
        <v>0</v>
      </c>
      <c r="J347" s="112"/>
      <c r="K347" s="113"/>
      <c r="L347" s="113"/>
      <c r="M347" s="113"/>
    </row>
    <row r="348" spans="8:13" ht="14.25" customHeight="1">
      <c r="H348" s="78"/>
      <c r="I348" s="77" t="s">
        <v>18</v>
      </c>
      <c r="J348" s="29"/>
      <c r="K348" s="23">
        <f>SUM(K344:K347)</f>
        <v>0</v>
      </c>
      <c r="L348" s="78"/>
      <c r="M348" s="78"/>
    </row>
    <row r="349" spans="8:13" ht="14.25" customHeight="1">
      <c r="H349" s="128"/>
      <c r="I349" s="128"/>
      <c r="J349" s="129"/>
      <c r="K349" s="128"/>
      <c r="L349" s="77" t="s">
        <v>19</v>
      </c>
      <c r="M349" s="23">
        <f>SUM(M344:M348)</f>
        <v>0</v>
      </c>
    </row>
    <row r="350" spans="3:13" s="189" customFormat="1" ht="14.25" customHeight="1">
      <c r="C350" s="229"/>
      <c r="G350" s="230"/>
      <c r="H350" s="241"/>
      <c r="I350" s="241"/>
      <c r="J350" s="242"/>
      <c r="K350" s="241"/>
      <c r="L350" s="232"/>
      <c r="M350" s="195"/>
    </row>
    <row r="351" spans="3:13" s="189" customFormat="1" ht="14.25" customHeight="1">
      <c r="C351" s="229"/>
      <c r="G351" s="230"/>
      <c r="H351" s="241"/>
      <c r="I351" s="241"/>
      <c r="J351" s="242"/>
      <c r="K351" s="241"/>
      <c r="L351" s="232"/>
      <c r="M351" s="195"/>
    </row>
    <row r="352" spans="2:13" ht="12.75" customHeight="1">
      <c r="B352" s="7"/>
      <c r="C352" s="8"/>
      <c r="D352" s="7"/>
      <c r="E352" s="7"/>
      <c r="F352" s="7"/>
      <c r="G352" s="9"/>
      <c r="H352" s="116"/>
      <c r="I352" s="116"/>
      <c r="J352" s="53"/>
      <c r="K352" s="116"/>
      <c r="L352" s="116"/>
      <c r="M352" s="116"/>
    </row>
    <row r="353" spans="2:13" ht="76.5">
      <c r="B353" s="12" t="s">
        <v>246</v>
      </c>
      <c r="C353" s="13" t="s">
        <v>1</v>
      </c>
      <c r="D353" s="13" t="s">
        <v>2</v>
      </c>
      <c r="E353" s="13" t="s">
        <v>3</v>
      </c>
      <c r="F353" s="13" t="s">
        <v>4</v>
      </c>
      <c r="G353" s="14" t="s">
        <v>203</v>
      </c>
      <c r="H353" s="35" t="s">
        <v>6</v>
      </c>
      <c r="I353" s="35" t="s">
        <v>7</v>
      </c>
      <c r="J353" s="16" t="s">
        <v>8</v>
      </c>
      <c r="K353" s="35" t="s">
        <v>9</v>
      </c>
      <c r="L353" s="35" t="s">
        <v>10</v>
      </c>
      <c r="M353" s="35" t="s">
        <v>11</v>
      </c>
    </row>
    <row r="354" spans="2:13" s="130" customFormat="1" ht="135.75" customHeight="1">
      <c r="B354" s="63" t="s">
        <v>12</v>
      </c>
      <c r="C354" s="131" t="s">
        <v>247</v>
      </c>
      <c r="D354" s="65"/>
      <c r="E354" s="65"/>
      <c r="F354" s="63" t="s">
        <v>23</v>
      </c>
      <c r="G354" s="66">
        <v>170</v>
      </c>
      <c r="H354" s="23"/>
      <c r="I354" s="23">
        <f>ROUND(G354*H354,2)</f>
        <v>0</v>
      </c>
      <c r="J354" s="67"/>
      <c r="K354" s="23">
        <f>ROUND(I354*J354,2)</f>
        <v>0</v>
      </c>
      <c r="L354" s="23">
        <f>(M354/G354)</f>
        <v>0</v>
      </c>
      <c r="M354" s="23">
        <f>ROUND(I354+K354,2)</f>
        <v>0</v>
      </c>
    </row>
    <row r="355" spans="8:13" ht="12.75">
      <c r="H355" s="77" t="s">
        <v>17</v>
      </c>
      <c r="I355" s="23">
        <f>SUM(I354)</f>
        <v>0</v>
      </c>
      <c r="J355" s="24"/>
      <c r="K355" s="78"/>
      <c r="L355" s="78"/>
      <c r="M355" s="78"/>
    </row>
    <row r="356" spans="8:13" ht="12.75">
      <c r="H356" s="78"/>
      <c r="I356" s="77" t="s">
        <v>18</v>
      </c>
      <c r="J356" s="29"/>
      <c r="K356" s="23">
        <f>SUM(K354:K355)</f>
        <v>0</v>
      </c>
      <c r="L356" s="78"/>
      <c r="M356" s="78"/>
    </row>
    <row r="357" spans="8:13" ht="12.75">
      <c r="H357" s="78"/>
      <c r="I357" s="78"/>
      <c r="J357" s="24"/>
      <c r="K357" s="78"/>
      <c r="L357" s="77" t="s">
        <v>19</v>
      </c>
      <c r="M357" s="23">
        <f>SUM(M354:M356)</f>
        <v>0</v>
      </c>
    </row>
    <row r="358" spans="3:13" s="189" customFormat="1" ht="12.75">
      <c r="C358" s="229"/>
      <c r="G358" s="230"/>
      <c r="H358" s="231"/>
      <c r="I358" s="231"/>
      <c r="J358" s="196"/>
      <c r="K358" s="231"/>
      <c r="L358" s="232"/>
      <c r="M358" s="195"/>
    </row>
    <row r="359" spans="3:13" s="189" customFormat="1" ht="12.75">
      <c r="C359" s="229"/>
      <c r="G359" s="230"/>
      <c r="H359" s="231"/>
      <c r="I359" s="231"/>
      <c r="J359" s="196"/>
      <c r="K359" s="231"/>
      <c r="L359" s="232"/>
      <c r="M359" s="195"/>
    </row>
    <row r="360" spans="2:13" ht="12.75">
      <c r="B360" s="132"/>
      <c r="C360" s="133"/>
      <c r="D360" s="132"/>
      <c r="E360" s="132"/>
      <c r="F360" s="132"/>
      <c r="G360" s="134"/>
      <c r="H360" s="135"/>
      <c r="I360" s="135"/>
      <c r="J360" s="136"/>
      <c r="K360" s="135"/>
      <c r="L360" s="137"/>
      <c r="M360" s="138"/>
    </row>
    <row r="361" spans="2:108" s="17" customFormat="1" ht="62.25" customHeight="1">
      <c r="B361" s="12" t="s">
        <v>248</v>
      </c>
      <c r="C361" s="13" t="s">
        <v>1</v>
      </c>
      <c r="D361" s="13" t="s">
        <v>2</v>
      </c>
      <c r="E361" s="13" t="s">
        <v>3</v>
      </c>
      <c r="F361" s="13" t="s">
        <v>4</v>
      </c>
      <c r="G361" s="14" t="s">
        <v>203</v>
      </c>
      <c r="H361" s="35" t="s">
        <v>6</v>
      </c>
      <c r="I361" s="35" t="s">
        <v>7</v>
      </c>
      <c r="J361" s="16" t="s">
        <v>8</v>
      </c>
      <c r="K361" s="35" t="s">
        <v>9</v>
      </c>
      <c r="L361" s="35" t="s">
        <v>10</v>
      </c>
      <c r="M361" s="35" t="s">
        <v>11</v>
      </c>
      <c r="T361" s="96"/>
      <c r="U361" s="97"/>
      <c r="V361" s="98"/>
      <c r="W361" s="96"/>
      <c r="X361" s="96"/>
      <c r="CW361" s="26"/>
      <c r="CX361" s="20"/>
      <c r="CY361" s="99"/>
      <c r="CZ361" s="100"/>
      <c r="DA361" s="100"/>
      <c r="DB361" s="101"/>
      <c r="DC361" s="102"/>
      <c r="DD361" s="103"/>
    </row>
    <row r="362" spans="2:108" s="17" customFormat="1" ht="27" customHeight="1">
      <c r="B362" s="18">
        <v>1</v>
      </c>
      <c r="C362" s="139" t="s">
        <v>249</v>
      </c>
      <c r="D362" s="20"/>
      <c r="E362" s="20"/>
      <c r="F362" s="18" t="s">
        <v>42</v>
      </c>
      <c r="G362" s="27">
        <v>32</v>
      </c>
      <c r="H362" s="23"/>
      <c r="I362" s="23">
        <f>ROUND(G362*H362,2)</f>
        <v>0</v>
      </c>
      <c r="J362" s="24"/>
      <c r="K362" s="23">
        <f>ROUND(I362*J362,2)</f>
        <v>0</v>
      </c>
      <c r="L362" s="23">
        <f>(M362/G362)</f>
        <v>0</v>
      </c>
      <c r="M362" s="23">
        <f>ROUND(I362+K362,2)</f>
        <v>0</v>
      </c>
      <c r="CW362" s="26" t="s">
        <v>205</v>
      </c>
      <c r="CX362" s="20"/>
      <c r="CY362" s="99" t="s">
        <v>14</v>
      </c>
      <c r="CZ362" s="100">
        <v>740</v>
      </c>
      <c r="DA362" s="100"/>
      <c r="DB362" s="101">
        <f>CZ362*1.5</f>
        <v>1110</v>
      </c>
      <c r="DC362" s="102">
        <v>6.8</v>
      </c>
      <c r="DD362" s="103">
        <f>DC362*DB362</f>
        <v>7548</v>
      </c>
    </row>
    <row r="363" spans="2:108" s="17" customFormat="1" ht="12" customHeight="1">
      <c r="B363" s="282"/>
      <c r="C363" s="282"/>
      <c r="F363" s="140"/>
      <c r="G363" s="141"/>
      <c r="H363" s="142" t="s">
        <v>17</v>
      </c>
      <c r="I363" s="23">
        <f>SUM(I362)</f>
        <v>0</v>
      </c>
      <c r="J363" s="24"/>
      <c r="K363" s="78"/>
      <c r="L363" s="78"/>
      <c r="M363" s="78"/>
      <c r="CW363" s="26"/>
      <c r="CX363" s="20"/>
      <c r="CY363" s="99"/>
      <c r="CZ363" s="100"/>
      <c r="DA363" s="100"/>
      <c r="DB363" s="101"/>
      <c r="DC363" s="102"/>
      <c r="DD363" s="103"/>
    </row>
    <row r="364" spans="2:108" s="17" customFormat="1" ht="12" customHeight="1">
      <c r="B364" s="282"/>
      <c r="C364" s="282"/>
      <c r="F364" s="140"/>
      <c r="G364" s="141"/>
      <c r="H364" s="143"/>
      <c r="I364" s="77" t="s">
        <v>18</v>
      </c>
      <c r="J364" s="29"/>
      <c r="K364" s="23">
        <f>SUM(K362:K363)</f>
        <v>0</v>
      </c>
      <c r="L364" s="78"/>
      <c r="M364" s="78"/>
      <c r="CW364" s="26"/>
      <c r="CX364" s="20"/>
      <c r="CY364" s="99"/>
      <c r="CZ364" s="100"/>
      <c r="DA364" s="100"/>
      <c r="DB364" s="101"/>
      <c r="DC364" s="102"/>
      <c r="DD364" s="103"/>
    </row>
    <row r="365" spans="2:108" s="17" customFormat="1" ht="12" customHeight="1">
      <c r="B365" s="282"/>
      <c r="C365" s="282"/>
      <c r="F365" s="140"/>
      <c r="G365" s="141"/>
      <c r="H365" s="143"/>
      <c r="I365" s="23"/>
      <c r="J365" s="24"/>
      <c r="K365" s="23"/>
      <c r="L365" s="77" t="s">
        <v>19</v>
      </c>
      <c r="M365" s="23">
        <f>SUM(M362:M364)</f>
        <v>0</v>
      </c>
      <c r="CW365" s="26"/>
      <c r="CX365" s="20"/>
      <c r="CY365" s="99"/>
      <c r="CZ365" s="100"/>
      <c r="DA365" s="100"/>
      <c r="DB365" s="101"/>
      <c r="DC365" s="102"/>
      <c r="DD365" s="103"/>
    </row>
    <row r="366" spans="2:108" s="182" customFormat="1" ht="12" customHeight="1">
      <c r="B366" s="243"/>
      <c r="C366" s="243"/>
      <c r="F366" s="183"/>
      <c r="G366" s="185"/>
      <c r="H366" s="205"/>
      <c r="I366" s="186"/>
      <c r="J366" s="187"/>
      <c r="K366" s="186"/>
      <c r="L366" s="206"/>
      <c r="M366" s="186"/>
      <c r="CW366" s="184"/>
      <c r="CY366" s="244"/>
      <c r="CZ366" s="245"/>
      <c r="DA366" s="245"/>
      <c r="DB366" s="246"/>
      <c r="DC366" s="247"/>
      <c r="DD366" s="248"/>
    </row>
    <row r="367" spans="2:108" s="182" customFormat="1" ht="12" customHeight="1">
      <c r="B367" s="243"/>
      <c r="C367" s="243"/>
      <c r="F367" s="183"/>
      <c r="G367" s="185"/>
      <c r="H367" s="205"/>
      <c r="I367" s="186"/>
      <c r="J367" s="187"/>
      <c r="K367" s="186"/>
      <c r="L367" s="206"/>
      <c r="M367" s="186"/>
      <c r="CW367" s="184"/>
      <c r="CY367" s="244"/>
      <c r="CZ367" s="245"/>
      <c r="DA367" s="245"/>
      <c r="DB367" s="246"/>
      <c r="DC367" s="247"/>
      <c r="DD367" s="248"/>
    </row>
    <row r="368" spans="2:13" ht="12.75">
      <c r="B368" s="7"/>
      <c r="C368" s="8"/>
      <c r="D368" s="7"/>
      <c r="E368" s="7"/>
      <c r="F368" s="7"/>
      <c r="G368" s="9"/>
      <c r="H368" s="10"/>
      <c r="I368" s="10"/>
      <c r="J368" s="11"/>
      <c r="K368" s="10"/>
      <c r="L368" s="10"/>
      <c r="M368" s="10"/>
    </row>
    <row r="369" spans="2:13" s="17" customFormat="1" ht="76.5">
      <c r="B369" s="12" t="s">
        <v>250</v>
      </c>
      <c r="C369" s="13" t="s">
        <v>1</v>
      </c>
      <c r="D369" s="13" t="s">
        <v>2</v>
      </c>
      <c r="E369" s="13" t="s">
        <v>3</v>
      </c>
      <c r="F369" s="13" t="s">
        <v>4</v>
      </c>
      <c r="G369" s="14" t="s">
        <v>203</v>
      </c>
      <c r="H369" s="35" t="s">
        <v>6</v>
      </c>
      <c r="I369" s="35" t="s">
        <v>7</v>
      </c>
      <c r="J369" s="16" t="s">
        <v>8</v>
      </c>
      <c r="K369" s="35" t="s">
        <v>9</v>
      </c>
      <c r="L369" s="35" t="s">
        <v>10</v>
      </c>
      <c r="M369" s="35" t="s">
        <v>11</v>
      </c>
    </row>
    <row r="370" spans="1:66" s="74" customFormat="1" ht="22.5" customHeight="1">
      <c r="A370" s="17"/>
      <c r="B370" s="144"/>
      <c r="C370" s="26" t="s">
        <v>251</v>
      </c>
      <c r="D370" s="20"/>
      <c r="E370" s="20"/>
      <c r="F370" s="18"/>
      <c r="G370" s="27"/>
      <c r="H370" s="78"/>
      <c r="I370" s="78"/>
      <c r="J370" s="24"/>
      <c r="K370" s="78"/>
      <c r="L370" s="78"/>
      <c r="M370" s="78"/>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H370" s="17"/>
      <c r="BI370" s="17"/>
      <c r="BJ370" s="17"/>
      <c r="BK370" s="17"/>
      <c r="BL370" s="17"/>
      <c r="BM370" s="17"/>
      <c r="BN370" s="17"/>
    </row>
    <row r="371" spans="2:13" s="17" customFormat="1" ht="90.75" customHeight="1">
      <c r="B371" s="18" t="s">
        <v>12</v>
      </c>
      <c r="C371" s="145" t="s">
        <v>252</v>
      </c>
      <c r="D371" s="20"/>
      <c r="E371" s="20"/>
      <c r="F371" s="146" t="s">
        <v>253</v>
      </c>
      <c r="G371" s="82">
        <v>3</v>
      </c>
      <c r="H371" s="23"/>
      <c r="I371" s="23">
        <f aca="true" t="shared" si="32" ref="I371:I379">ROUND(G371*H371,2)</f>
        <v>0</v>
      </c>
      <c r="J371" s="24"/>
      <c r="K371" s="23">
        <f aca="true" t="shared" si="33" ref="K371:K379">ROUND(I371*J371,2)</f>
        <v>0</v>
      </c>
      <c r="L371" s="23">
        <f aca="true" t="shared" si="34" ref="L371:L379">(M371/G371)</f>
        <v>0</v>
      </c>
      <c r="M371" s="23">
        <f aca="true" t="shared" si="35" ref="M371:M379">ROUND(I371+K371,2)</f>
        <v>0</v>
      </c>
    </row>
    <row r="372" spans="2:13" s="17" customFormat="1" ht="93.75" customHeight="1">
      <c r="B372" s="18" t="s">
        <v>15</v>
      </c>
      <c r="C372" s="145" t="s">
        <v>254</v>
      </c>
      <c r="D372" s="20"/>
      <c r="E372" s="20"/>
      <c r="F372" s="146" t="s">
        <v>253</v>
      </c>
      <c r="G372" s="82">
        <v>3</v>
      </c>
      <c r="H372" s="23"/>
      <c r="I372" s="23">
        <f t="shared" si="32"/>
        <v>0</v>
      </c>
      <c r="J372" s="24"/>
      <c r="K372" s="23">
        <f t="shared" si="33"/>
        <v>0</v>
      </c>
      <c r="L372" s="23">
        <f t="shared" si="34"/>
        <v>0</v>
      </c>
      <c r="M372" s="23">
        <f t="shared" si="35"/>
        <v>0</v>
      </c>
    </row>
    <row r="373" spans="2:13" s="17" customFormat="1" ht="93.75" customHeight="1">
      <c r="B373" s="18" t="s">
        <v>36</v>
      </c>
      <c r="C373" s="25" t="s">
        <v>255</v>
      </c>
      <c r="D373" s="20"/>
      <c r="E373" s="20"/>
      <c r="F373" s="146" t="s">
        <v>253</v>
      </c>
      <c r="G373" s="82">
        <v>4</v>
      </c>
      <c r="H373" s="23"/>
      <c r="I373" s="23">
        <f t="shared" si="32"/>
        <v>0</v>
      </c>
      <c r="J373" s="24"/>
      <c r="K373" s="23">
        <f t="shared" si="33"/>
        <v>0</v>
      </c>
      <c r="L373" s="23">
        <f t="shared" si="34"/>
        <v>0</v>
      </c>
      <c r="M373" s="23">
        <f t="shared" si="35"/>
        <v>0</v>
      </c>
    </row>
    <row r="374" spans="2:13" s="17" customFormat="1" ht="91.5" customHeight="1">
      <c r="B374" s="18" t="s">
        <v>38</v>
      </c>
      <c r="C374" s="25" t="s">
        <v>256</v>
      </c>
      <c r="D374" s="20"/>
      <c r="E374" s="20"/>
      <c r="F374" s="146" t="s">
        <v>253</v>
      </c>
      <c r="G374" s="82">
        <v>4</v>
      </c>
      <c r="H374" s="23"/>
      <c r="I374" s="23">
        <f t="shared" si="32"/>
        <v>0</v>
      </c>
      <c r="J374" s="24"/>
      <c r="K374" s="23">
        <f t="shared" si="33"/>
        <v>0</v>
      </c>
      <c r="L374" s="23">
        <f t="shared" si="34"/>
        <v>0</v>
      </c>
      <c r="M374" s="23">
        <f t="shared" si="35"/>
        <v>0</v>
      </c>
    </row>
    <row r="375" spans="2:13" s="17" customFormat="1" ht="114" customHeight="1">
      <c r="B375" s="18" t="s">
        <v>40</v>
      </c>
      <c r="C375" s="25" t="s">
        <v>257</v>
      </c>
      <c r="D375" s="20"/>
      <c r="E375" s="20"/>
      <c r="F375" s="146" t="s">
        <v>253</v>
      </c>
      <c r="G375" s="82">
        <v>2</v>
      </c>
      <c r="H375" s="23"/>
      <c r="I375" s="23">
        <f t="shared" si="32"/>
        <v>0</v>
      </c>
      <c r="J375" s="24"/>
      <c r="K375" s="23">
        <f t="shared" si="33"/>
        <v>0</v>
      </c>
      <c r="L375" s="23">
        <f t="shared" si="34"/>
        <v>0</v>
      </c>
      <c r="M375" s="23">
        <f t="shared" si="35"/>
        <v>0</v>
      </c>
    </row>
    <row r="376" spans="2:13" s="17" customFormat="1" ht="106.5" customHeight="1">
      <c r="B376" s="18" t="s">
        <v>43</v>
      </c>
      <c r="C376" s="147" t="s">
        <v>258</v>
      </c>
      <c r="D376" s="20"/>
      <c r="E376" s="20"/>
      <c r="F376" s="146" t="s">
        <v>253</v>
      </c>
      <c r="G376" s="82">
        <v>4</v>
      </c>
      <c r="H376" s="23"/>
      <c r="I376" s="23">
        <f t="shared" si="32"/>
        <v>0</v>
      </c>
      <c r="J376" s="24"/>
      <c r="K376" s="23">
        <f t="shared" si="33"/>
        <v>0</v>
      </c>
      <c r="L376" s="23">
        <f t="shared" si="34"/>
        <v>0</v>
      </c>
      <c r="M376" s="23">
        <f t="shared" si="35"/>
        <v>0</v>
      </c>
    </row>
    <row r="377" spans="2:13" s="148" customFormat="1" ht="46.5" customHeight="1">
      <c r="B377" s="18" t="s">
        <v>45</v>
      </c>
      <c r="C377" s="149" t="s">
        <v>259</v>
      </c>
      <c r="D377" s="150"/>
      <c r="E377" s="150"/>
      <c r="F377" s="146" t="s">
        <v>260</v>
      </c>
      <c r="G377" s="82">
        <v>26</v>
      </c>
      <c r="H377" s="23"/>
      <c r="I377" s="23">
        <f t="shared" si="32"/>
        <v>0</v>
      </c>
      <c r="J377" s="24"/>
      <c r="K377" s="23">
        <f t="shared" si="33"/>
        <v>0</v>
      </c>
      <c r="L377" s="23">
        <f t="shared" si="34"/>
        <v>0</v>
      </c>
      <c r="M377" s="23">
        <f t="shared" si="35"/>
        <v>0</v>
      </c>
    </row>
    <row r="378" spans="2:13" s="17" customFormat="1" ht="24" customHeight="1">
      <c r="B378" s="18" t="s">
        <v>47</v>
      </c>
      <c r="C378" s="151" t="s">
        <v>261</v>
      </c>
      <c r="D378" s="20"/>
      <c r="E378" s="20"/>
      <c r="F378" s="146" t="s">
        <v>262</v>
      </c>
      <c r="G378" s="82">
        <v>4</v>
      </c>
      <c r="H378" s="23"/>
      <c r="I378" s="23">
        <f t="shared" si="32"/>
        <v>0</v>
      </c>
      <c r="J378" s="24"/>
      <c r="K378" s="23">
        <f t="shared" si="33"/>
        <v>0</v>
      </c>
      <c r="L378" s="23">
        <f t="shared" si="34"/>
        <v>0</v>
      </c>
      <c r="M378" s="23">
        <f t="shared" si="35"/>
        <v>0</v>
      </c>
    </row>
    <row r="379" spans="2:13" s="17" customFormat="1" ht="24" customHeight="1">
      <c r="B379" s="18" t="s">
        <v>49</v>
      </c>
      <c r="C379" s="149" t="s">
        <v>263</v>
      </c>
      <c r="D379" s="20"/>
      <c r="E379" s="20"/>
      <c r="F379" s="146" t="s">
        <v>26</v>
      </c>
      <c r="G379" s="152">
        <v>6</v>
      </c>
      <c r="H379" s="23"/>
      <c r="I379" s="23">
        <f t="shared" si="32"/>
        <v>0</v>
      </c>
      <c r="J379" s="24"/>
      <c r="K379" s="23">
        <f t="shared" si="33"/>
        <v>0</v>
      </c>
      <c r="L379" s="23">
        <f t="shared" si="34"/>
        <v>0</v>
      </c>
      <c r="M379" s="23">
        <f t="shared" si="35"/>
        <v>0</v>
      </c>
    </row>
    <row r="380" spans="2:108" s="17" customFormat="1" ht="12.75" customHeight="1">
      <c r="B380" s="283" t="s">
        <v>264</v>
      </c>
      <c r="C380" s="283"/>
      <c r="D380" s="20"/>
      <c r="E380" s="20"/>
      <c r="F380" s="18"/>
      <c r="G380" s="27"/>
      <c r="H380" s="77" t="s">
        <v>17</v>
      </c>
      <c r="I380" s="23">
        <f>SUM(I371:I379)</f>
        <v>0</v>
      </c>
      <c r="J380" s="24"/>
      <c r="K380" s="23"/>
      <c r="L380" s="78"/>
      <c r="M380" s="23"/>
      <c r="CW380" s="26"/>
      <c r="CX380" s="20"/>
      <c r="CY380" s="99"/>
      <c r="CZ380" s="100"/>
      <c r="DA380" s="100"/>
      <c r="DB380" s="101"/>
      <c r="DC380" s="102"/>
      <c r="DD380" s="103"/>
    </row>
    <row r="381" spans="2:108" s="17" customFormat="1" ht="15.75" customHeight="1">
      <c r="B381" s="283"/>
      <c r="C381" s="283"/>
      <c r="D381" s="20"/>
      <c r="E381" s="20"/>
      <c r="F381" s="18"/>
      <c r="G381" s="27"/>
      <c r="H381" s="78"/>
      <c r="I381" s="77" t="s">
        <v>18</v>
      </c>
      <c r="J381" s="29"/>
      <c r="K381" s="23">
        <f>SUM(K371:K380)</f>
        <v>0</v>
      </c>
      <c r="L381" s="78"/>
      <c r="M381" s="78"/>
      <c r="T381" s="97"/>
      <c r="U381" s="98"/>
      <c r="V381" s="98"/>
      <c r="W381" s="96"/>
      <c r="X381" s="98"/>
      <c r="CW381" s="26"/>
      <c r="CX381" s="20"/>
      <c r="CY381" s="99"/>
      <c r="CZ381" s="100"/>
      <c r="DA381" s="100"/>
      <c r="DB381" s="101"/>
      <c r="DC381" s="102"/>
      <c r="DD381" s="103"/>
    </row>
    <row r="382" spans="2:108" s="17" customFormat="1" ht="16.5" customHeight="1">
      <c r="B382" s="283"/>
      <c r="C382" s="283"/>
      <c r="D382" s="20"/>
      <c r="E382" s="20"/>
      <c r="F382" s="18"/>
      <c r="G382" s="27"/>
      <c r="H382" s="78"/>
      <c r="I382" s="78"/>
      <c r="J382" s="24"/>
      <c r="K382" s="78"/>
      <c r="L382" s="77" t="s">
        <v>19</v>
      </c>
      <c r="M382" s="23">
        <f>SUM(M371:M381)</f>
        <v>0</v>
      </c>
      <c r="T382" s="96"/>
      <c r="U382" s="97"/>
      <c r="V382" s="98"/>
      <c r="W382" s="96"/>
      <c r="X382" s="96"/>
      <c r="CW382" s="26"/>
      <c r="CX382" s="20"/>
      <c r="CY382" s="99"/>
      <c r="CZ382" s="100"/>
      <c r="DA382" s="100"/>
      <c r="DB382" s="101"/>
      <c r="DC382" s="102"/>
      <c r="DD382" s="103"/>
    </row>
    <row r="383" spans="2:108" s="182" customFormat="1" ht="16.5" customHeight="1">
      <c r="B383" s="249"/>
      <c r="C383" s="249"/>
      <c r="D383" s="193"/>
      <c r="E383" s="193"/>
      <c r="F383" s="191"/>
      <c r="G383" s="194"/>
      <c r="H383" s="231"/>
      <c r="I383" s="231"/>
      <c r="J383" s="196"/>
      <c r="K383" s="231"/>
      <c r="L383" s="232"/>
      <c r="M383" s="195"/>
      <c r="T383" s="205"/>
      <c r="U383" s="250"/>
      <c r="V383" s="186"/>
      <c r="W383" s="205"/>
      <c r="X383" s="205"/>
      <c r="CW383" s="184"/>
      <c r="CY383" s="244"/>
      <c r="CZ383" s="245"/>
      <c r="DA383" s="245"/>
      <c r="DB383" s="246"/>
      <c r="DC383" s="247"/>
      <c r="DD383" s="248"/>
    </row>
    <row r="384" spans="2:108" s="182" customFormat="1" ht="16.5" customHeight="1">
      <c r="B384" s="249"/>
      <c r="C384" s="249"/>
      <c r="D384" s="193"/>
      <c r="E384" s="193"/>
      <c r="F384" s="191"/>
      <c r="G384" s="194"/>
      <c r="H384" s="231"/>
      <c r="I384" s="231"/>
      <c r="J384" s="196"/>
      <c r="K384" s="231"/>
      <c r="L384" s="232"/>
      <c r="M384" s="195"/>
      <c r="T384" s="205"/>
      <c r="U384" s="250"/>
      <c r="V384" s="186"/>
      <c r="W384" s="205"/>
      <c r="X384" s="205"/>
      <c r="CW384" s="184"/>
      <c r="CY384" s="244"/>
      <c r="CZ384" s="245"/>
      <c r="DA384" s="245"/>
      <c r="DB384" s="246"/>
      <c r="DC384" s="247"/>
      <c r="DD384" s="248"/>
    </row>
    <row r="385" spans="1:66" s="74" customFormat="1" ht="12" customHeight="1">
      <c r="A385" s="17"/>
      <c r="B385" s="47"/>
      <c r="C385" s="48"/>
      <c r="D385" s="49"/>
      <c r="E385" s="49"/>
      <c r="F385" s="47"/>
      <c r="G385" s="50"/>
      <c r="H385" s="116"/>
      <c r="I385" s="116"/>
      <c r="J385" s="53"/>
      <c r="K385" s="116"/>
      <c r="L385" s="116"/>
      <c r="M385" s="116"/>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row>
    <row r="386" spans="1:66" s="74" customFormat="1" ht="89.25">
      <c r="A386" s="17"/>
      <c r="B386" s="12" t="s">
        <v>265</v>
      </c>
      <c r="C386" s="13" t="s">
        <v>1</v>
      </c>
      <c r="D386" s="13" t="s">
        <v>2</v>
      </c>
      <c r="E386" s="13" t="s">
        <v>21</v>
      </c>
      <c r="F386" s="13" t="s">
        <v>4</v>
      </c>
      <c r="G386" s="14" t="s">
        <v>266</v>
      </c>
      <c r="H386" s="35" t="s">
        <v>6</v>
      </c>
      <c r="I386" s="35" t="s">
        <v>7</v>
      </c>
      <c r="J386" s="16" t="s">
        <v>8</v>
      </c>
      <c r="K386" s="35" t="s">
        <v>9</v>
      </c>
      <c r="L386" s="35" t="s">
        <v>10</v>
      </c>
      <c r="M386" s="35" t="s">
        <v>11</v>
      </c>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row>
    <row r="387" spans="2:13" s="17" customFormat="1" ht="42" customHeight="1">
      <c r="B387" s="18" t="s">
        <v>12</v>
      </c>
      <c r="C387" s="25" t="s">
        <v>353</v>
      </c>
      <c r="D387" s="20"/>
      <c r="E387" s="20"/>
      <c r="F387" s="21" t="s">
        <v>118</v>
      </c>
      <c r="G387" s="154">
        <v>1900</v>
      </c>
      <c r="H387" s="23"/>
      <c r="I387" s="23">
        <f aca="true" t="shared" si="36" ref="I387:I392">ROUND(G387*H387,2)</f>
        <v>0</v>
      </c>
      <c r="J387" s="24"/>
      <c r="K387" s="23">
        <f aca="true" t="shared" si="37" ref="K387:K392">ROUND(I387*J387,2)</f>
        <v>0</v>
      </c>
      <c r="L387" s="23">
        <f aca="true" t="shared" si="38" ref="L387:L392">(M387/G387)</f>
        <v>0</v>
      </c>
      <c r="M387" s="23">
        <f aca="true" t="shared" si="39" ref="M387:M392">ROUND(I387+K387,2)</f>
        <v>0</v>
      </c>
    </row>
    <row r="388" spans="2:13" s="17" customFormat="1" ht="24.75" customHeight="1">
      <c r="B388" s="18" t="s">
        <v>15</v>
      </c>
      <c r="C388" s="25" t="s">
        <v>267</v>
      </c>
      <c r="D388" s="20"/>
      <c r="E388" s="20"/>
      <c r="F388" s="21" t="s">
        <v>268</v>
      </c>
      <c r="G388" s="154">
        <v>25</v>
      </c>
      <c r="H388" s="23"/>
      <c r="I388" s="23">
        <f t="shared" si="36"/>
        <v>0</v>
      </c>
      <c r="J388" s="24"/>
      <c r="K388" s="23">
        <f t="shared" si="37"/>
        <v>0</v>
      </c>
      <c r="L388" s="23">
        <f t="shared" si="38"/>
        <v>0</v>
      </c>
      <c r="M388" s="23">
        <f t="shared" si="39"/>
        <v>0</v>
      </c>
    </row>
    <row r="389" spans="2:13" s="17" customFormat="1" ht="24.75" customHeight="1">
      <c r="B389" s="18" t="s">
        <v>36</v>
      </c>
      <c r="C389" s="252" t="s">
        <v>333</v>
      </c>
      <c r="D389" s="20"/>
      <c r="E389" s="20"/>
      <c r="F389" s="21" t="s">
        <v>115</v>
      </c>
      <c r="G389" s="154">
        <v>7</v>
      </c>
      <c r="H389" s="23"/>
      <c r="I389" s="23">
        <f t="shared" si="36"/>
        <v>0</v>
      </c>
      <c r="J389" s="24"/>
      <c r="K389" s="23">
        <f t="shared" si="37"/>
        <v>0</v>
      </c>
      <c r="L389" s="23">
        <f t="shared" si="38"/>
        <v>0</v>
      </c>
      <c r="M389" s="23">
        <f t="shared" si="39"/>
        <v>0</v>
      </c>
    </row>
    <row r="390" spans="2:13" s="17" customFormat="1" ht="24.75" customHeight="1">
      <c r="B390" s="18" t="s">
        <v>38</v>
      </c>
      <c r="C390" s="25" t="s">
        <v>334</v>
      </c>
      <c r="D390" s="20"/>
      <c r="E390" s="20"/>
      <c r="F390" s="21" t="s">
        <v>115</v>
      </c>
      <c r="G390" s="154">
        <v>7</v>
      </c>
      <c r="H390" s="23"/>
      <c r="I390" s="23">
        <f t="shared" si="36"/>
        <v>0</v>
      </c>
      <c r="J390" s="24"/>
      <c r="K390" s="23">
        <f t="shared" si="37"/>
        <v>0</v>
      </c>
      <c r="L390" s="23">
        <f t="shared" si="38"/>
        <v>0</v>
      </c>
      <c r="M390" s="23">
        <f t="shared" si="39"/>
        <v>0</v>
      </c>
    </row>
    <row r="391" spans="2:13" s="17" customFormat="1" ht="24.75" customHeight="1">
      <c r="B391" s="18" t="s">
        <v>40</v>
      </c>
      <c r="C391" s="25" t="s">
        <v>354</v>
      </c>
      <c r="D391" s="20"/>
      <c r="E391" s="20"/>
      <c r="F391" s="21" t="s">
        <v>115</v>
      </c>
      <c r="G391" s="154">
        <v>7</v>
      </c>
      <c r="H391" s="23"/>
      <c r="I391" s="23">
        <f t="shared" si="36"/>
        <v>0</v>
      </c>
      <c r="J391" s="24"/>
      <c r="K391" s="23">
        <f t="shared" si="37"/>
        <v>0</v>
      </c>
      <c r="L391" s="23">
        <f t="shared" si="38"/>
        <v>0</v>
      </c>
      <c r="M391" s="23">
        <f t="shared" si="39"/>
        <v>0</v>
      </c>
    </row>
    <row r="392" spans="2:13" s="17" customFormat="1" ht="24.75" customHeight="1">
      <c r="B392" s="18" t="s">
        <v>43</v>
      </c>
      <c r="C392" s="25" t="s">
        <v>269</v>
      </c>
      <c r="D392" s="20"/>
      <c r="E392" s="20"/>
      <c r="F392" s="21" t="s">
        <v>115</v>
      </c>
      <c r="G392" s="154">
        <v>4</v>
      </c>
      <c r="H392" s="23"/>
      <c r="I392" s="23">
        <f t="shared" si="36"/>
        <v>0</v>
      </c>
      <c r="J392" s="24"/>
      <c r="K392" s="23">
        <f t="shared" si="37"/>
        <v>0</v>
      </c>
      <c r="L392" s="23">
        <f t="shared" si="38"/>
        <v>0</v>
      </c>
      <c r="M392" s="23">
        <f t="shared" si="39"/>
        <v>0</v>
      </c>
    </row>
    <row r="393" spans="2:13" s="17" customFormat="1" ht="15" customHeight="1">
      <c r="B393" s="18"/>
      <c r="C393" s="26"/>
      <c r="D393" s="20"/>
      <c r="E393" s="20"/>
      <c r="F393" s="155"/>
      <c r="G393" s="27"/>
      <c r="H393" s="77" t="s">
        <v>17</v>
      </c>
      <c r="I393" s="23">
        <f>SUM(I387:I392)</f>
        <v>0</v>
      </c>
      <c r="J393" s="24"/>
      <c r="K393" s="23"/>
      <c r="L393" s="23"/>
      <c r="M393" s="23"/>
    </row>
    <row r="394" spans="2:13" s="17" customFormat="1" ht="15" customHeight="1">
      <c r="B394" s="18"/>
      <c r="C394" s="26"/>
      <c r="D394" s="20"/>
      <c r="E394" s="20"/>
      <c r="F394" s="155"/>
      <c r="G394" s="27"/>
      <c r="H394" s="23"/>
      <c r="I394" s="77" t="s">
        <v>18</v>
      </c>
      <c r="J394" s="29"/>
      <c r="K394" s="23">
        <f>SUM(K387:K393)</f>
        <v>0</v>
      </c>
      <c r="L394" s="77" t="s">
        <v>19</v>
      </c>
      <c r="M394" s="23">
        <f>SUM(M387:M393)</f>
        <v>0</v>
      </c>
    </row>
    <row r="395" spans="2:13" s="182" customFormat="1" ht="15" customHeight="1">
      <c r="B395" s="191"/>
      <c r="C395" s="192"/>
      <c r="D395" s="193"/>
      <c r="E395" s="193"/>
      <c r="F395" s="251"/>
      <c r="G395" s="194"/>
      <c r="H395" s="195"/>
      <c r="I395" s="232"/>
      <c r="J395" s="202"/>
      <c r="K395" s="195"/>
      <c r="L395" s="232"/>
      <c r="M395" s="195"/>
    </row>
    <row r="396" spans="2:13" s="182" customFormat="1" ht="15" customHeight="1">
      <c r="B396" s="191"/>
      <c r="C396" s="192"/>
      <c r="D396" s="193"/>
      <c r="E396" s="193"/>
      <c r="F396" s="251"/>
      <c r="G396" s="194"/>
      <c r="H396" s="195"/>
      <c r="I396" s="232"/>
      <c r="J396" s="202"/>
      <c r="K396" s="195"/>
      <c r="L396" s="232"/>
      <c r="M396" s="195"/>
    </row>
    <row r="397" spans="1:66" s="74" customFormat="1" ht="12" customHeight="1">
      <c r="A397" s="17"/>
      <c r="B397" s="47"/>
      <c r="C397" s="48"/>
      <c r="D397" s="49"/>
      <c r="E397" s="49"/>
      <c r="F397" s="47"/>
      <c r="G397" s="50"/>
      <c r="H397" s="116"/>
      <c r="I397" s="116"/>
      <c r="J397" s="53"/>
      <c r="K397" s="116"/>
      <c r="L397" s="116"/>
      <c r="M397" s="116"/>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row>
    <row r="398" spans="1:66" s="74" customFormat="1" ht="89.25">
      <c r="A398" s="17"/>
      <c r="B398" s="12" t="s">
        <v>270</v>
      </c>
      <c r="C398" s="13" t="s">
        <v>1</v>
      </c>
      <c r="D398" s="13" t="s">
        <v>2</v>
      </c>
      <c r="E398" s="13" t="s">
        <v>21</v>
      </c>
      <c r="F398" s="13" t="s">
        <v>4</v>
      </c>
      <c r="G398" s="14" t="s">
        <v>266</v>
      </c>
      <c r="H398" s="35" t="s">
        <v>6</v>
      </c>
      <c r="I398" s="35" t="s">
        <v>7</v>
      </c>
      <c r="J398" s="16" t="s">
        <v>8</v>
      </c>
      <c r="K398" s="35" t="s">
        <v>9</v>
      </c>
      <c r="L398" s="35" t="s">
        <v>10</v>
      </c>
      <c r="M398" s="35" t="s">
        <v>11</v>
      </c>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row>
    <row r="399" spans="2:13" s="17" customFormat="1" ht="55.5" customHeight="1">
      <c r="B399" s="18" t="s">
        <v>12</v>
      </c>
      <c r="C399" s="25" t="s">
        <v>335</v>
      </c>
      <c r="D399" s="20"/>
      <c r="E399" s="20"/>
      <c r="F399" s="21" t="s">
        <v>271</v>
      </c>
      <c r="G399" s="55">
        <v>10</v>
      </c>
      <c r="H399" s="156"/>
      <c r="I399" s="23">
        <f>ROUND(G399*H399,2)</f>
        <v>0</v>
      </c>
      <c r="J399" s="24"/>
      <c r="K399" s="23">
        <f>ROUND(I399*J399,2)</f>
        <v>0</v>
      </c>
      <c r="L399" s="23">
        <f>(M399/G399)</f>
        <v>0</v>
      </c>
      <c r="M399" s="23">
        <f>ROUND(I399+K399,2)</f>
        <v>0</v>
      </c>
    </row>
    <row r="400" spans="2:13" s="17" customFormat="1" ht="15" customHeight="1">
      <c r="B400" s="18"/>
      <c r="C400" s="26"/>
      <c r="D400" s="20"/>
      <c r="E400" s="20"/>
      <c r="F400" s="155"/>
      <c r="G400" s="27"/>
      <c r="H400" s="77" t="s">
        <v>17</v>
      </c>
      <c r="I400" s="23">
        <f>SUM(I399:I399)</f>
        <v>0</v>
      </c>
      <c r="J400" s="24"/>
      <c r="K400" s="23"/>
      <c r="L400" s="23"/>
      <c r="M400" s="23"/>
    </row>
    <row r="401" spans="2:13" s="17" customFormat="1" ht="21.75" customHeight="1">
      <c r="B401" s="18"/>
      <c r="C401" s="26"/>
      <c r="D401" s="20"/>
      <c r="E401" s="20"/>
      <c r="F401" s="155"/>
      <c r="G401" s="27"/>
      <c r="H401" s="23"/>
      <c r="I401" s="77" t="s">
        <v>18</v>
      </c>
      <c r="J401" s="29"/>
      <c r="K401" s="23">
        <f>SUM(K399:K400)</f>
        <v>0</v>
      </c>
      <c r="L401" s="77" t="s">
        <v>19</v>
      </c>
      <c r="M401" s="23">
        <f>SUM(M399:M400)</f>
        <v>0</v>
      </c>
    </row>
    <row r="402" spans="2:13" s="182" customFormat="1" ht="21.75" customHeight="1">
      <c r="B402" s="191"/>
      <c r="C402" s="192"/>
      <c r="D402" s="193"/>
      <c r="E402" s="193"/>
      <c r="F402" s="251"/>
      <c r="G402" s="194"/>
      <c r="H402" s="195"/>
      <c r="I402" s="232"/>
      <c r="J402" s="202"/>
      <c r="K402" s="195"/>
      <c r="L402" s="232"/>
      <c r="M402" s="195"/>
    </row>
    <row r="403" spans="2:13" s="182" customFormat="1" ht="21.75" customHeight="1">
      <c r="B403" s="191"/>
      <c r="C403" s="192"/>
      <c r="D403" s="193"/>
      <c r="E403" s="193"/>
      <c r="F403" s="251"/>
      <c r="G403" s="194"/>
      <c r="H403" s="195"/>
      <c r="I403" s="232"/>
      <c r="J403" s="202"/>
      <c r="K403" s="195"/>
      <c r="L403" s="232"/>
      <c r="M403" s="195"/>
    </row>
    <row r="404" spans="2:13" s="182" customFormat="1" ht="21.75" customHeight="1">
      <c r="B404" s="253"/>
      <c r="C404" s="254"/>
      <c r="D404" s="255"/>
      <c r="E404" s="255"/>
      <c r="F404" s="256"/>
      <c r="G404" s="257"/>
      <c r="H404" s="258"/>
      <c r="I404" s="259"/>
      <c r="J404" s="260"/>
      <c r="K404" s="258"/>
      <c r="L404" s="259"/>
      <c r="M404" s="258"/>
    </row>
    <row r="405" spans="1:66" s="74" customFormat="1" ht="89.25">
      <c r="A405" s="17"/>
      <c r="B405" s="157" t="s">
        <v>272</v>
      </c>
      <c r="C405" s="13" t="s">
        <v>1</v>
      </c>
      <c r="D405" s="13" t="s">
        <v>2</v>
      </c>
      <c r="E405" s="13" t="s">
        <v>21</v>
      </c>
      <c r="F405" s="13" t="s">
        <v>4</v>
      </c>
      <c r="G405" s="14" t="s">
        <v>266</v>
      </c>
      <c r="H405" s="35" t="s">
        <v>6</v>
      </c>
      <c r="I405" s="35" t="s">
        <v>7</v>
      </c>
      <c r="J405" s="16" t="s">
        <v>8</v>
      </c>
      <c r="K405" s="35" t="s">
        <v>9</v>
      </c>
      <c r="L405" s="35" t="s">
        <v>10</v>
      </c>
      <c r="M405" s="35" t="s">
        <v>11</v>
      </c>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H405" s="17"/>
      <c r="BI405" s="17"/>
      <c r="BJ405" s="17"/>
      <c r="BK405" s="17"/>
      <c r="BL405" s="17"/>
      <c r="BM405" s="17"/>
      <c r="BN405" s="17"/>
    </row>
    <row r="406" spans="2:13" s="17" customFormat="1" ht="48.75" customHeight="1">
      <c r="B406" s="18" t="s">
        <v>12</v>
      </c>
      <c r="C406" s="25" t="s">
        <v>355</v>
      </c>
      <c r="D406" s="20"/>
      <c r="E406" s="20"/>
      <c r="F406" s="21" t="s">
        <v>115</v>
      </c>
      <c r="G406" s="22">
        <v>8</v>
      </c>
      <c r="H406" s="23"/>
      <c r="I406" s="23">
        <f>ROUND(G406*H406,2)</f>
        <v>0</v>
      </c>
      <c r="J406" s="24"/>
      <c r="K406" s="23">
        <f>ROUND(I406*J406,2)</f>
        <v>0</v>
      </c>
      <c r="L406" s="23">
        <f>(M406/G406)</f>
        <v>0</v>
      </c>
      <c r="M406" s="23">
        <f>ROUND(I406+K406,2)</f>
        <v>0</v>
      </c>
    </row>
    <row r="407" spans="2:13" s="17" customFormat="1" ht="15" customHeight="1">
      <c r="B407" s="18"/>
      <c r="C407" s="26"/>
      <c r="D407" s="20"/>
      <c r="E407" s="20"/>
      <c r="F407" s="155"/>
      <c r="G407" s="27"/>
      <c r="H407" s="77" t="s">
        <v>17</v>
      </c>
      <c r="I407" s="23">
        <f>SUM(I406:I406)</f>
        <v>0</v>
      </c>
      <c r="J407" s="24"/>
      <c r="K407" s="23"/>
      <c r="L407" s="23"/>
      <c r="M407" s="23"/>
    </row>
    <row r="408" spans="2:13" s="17" customFormat="1" ht="21.75" customHeight="1">
      <c r="B408" s="18"/>
      <c r="C408" s="26"/>
      <c r="D408" s="20"/>
      <c r="E408" s="20"/>
      <c r="F408" s="155"/>
      <c r="G408" s="27"/>
      <c r="H408" s="23"/>
      <c r="I408" s="77" t="s">
        <v>18</v>
      </c>
      <c r="J408" s="29"/>
      <c r="K408" s="23">
        <f>SUM(K406:K407)</f>
        <v>0</v>
      </c>
      <c r="L408" s="77" t="s">
        <v>19</v>
      </c>
      <c r="M408" s="23">
        <f>SUM(M406:M407)</f>
        <v>0</v>
      </c>
    </row>
    <row r="409" spans="2:13" s="17" customFormat="1" ht="21.75" customHeight="1">
      <c r="B409" s="18"/>
      <c r="C409" s="26"/>
      <c r="D409" s="20"/>
      <c r="E409" s="20"/>
      <c r="F409" s="155"/>
      <c r="G409" s="27"/>
      <c r="H409" s="23"/>
      <c r="I409" s="259"/>
      <c r="J409" s="260"/>
      <c r="K409" s="258"/>
      <c r="L409" s="259"/>
      <c r="M409" s="23"/>
    </row>
    <row r="410" spans="2:13" s="17" customFormat="1" ht="15" customHeight="1">
      <c r="B410" s="18"/>
      <c r="C410" s="26"/>
      <c r="D410" s="20"/>
      <c r="E410" s="20"/>
      <c r="F410" s="155"/>
      <c r="G410" s="27"/>
      <c r="H410" s="23"/>
      <c r="I410" s="23"/>
      <c r="J410" s="24"/>
      <c r="K410" s="23"/>
      <c r="L410" s="23"/>
      <c r="M410" s="23"/>
    </row>
    <row r="411" spans="2:13" ht="12.75">
      <c r="B411" s="7"/>
      <c r="C411" s="8"/>
      <c r="D411" s="7"/>
      <c r="E411" s="7"/>
      <c r="F411" s="7"/>
      <c r="G411" s="9"/>
      <c r="H411" s="10"/>
      <c r="I411" s="10"/>
      <c r="J411" s="11"/>
      <c r="K411" s="10"/>
      <c r="L411" s="10"/>
      <c r="M411" s="10"/>
    </row>
    <row r="412" spans="2:13" ht="76.5">
      <c r="B412" s="157" t="s">
        <v>273</v>
      </c>
      <c r="C412" s="13" t="s">
        <v>1</v>
      </c>
      <c r="D412" s="13" t="s">
        <v>2</v>
      </c>
      <c r="E412" s="13" t="s">
        <v>3</v>
      </c>
      <c r="F412" s="13" t="s">
        <v>4</v>
      </c>
      <c r="G412" s="14" t="s">
        <v>203</v>
      </c>
      <c r="H412" s="35" t="s">
        <v>6</v>
      </c>
      <c r="I412" s="35" t="s">
        <v>7</v>
      </c>
      <c r="J412" s="16" t="s">
        <v>8</v>
      </c>
      <c r="K412" s="35" t="s">
        <v>9</v>
      </c>
      <c r="L412" s="35" t="s">
        <v>10</v>
      </c>
      <c r="M412" s="35" t="s">
        <v>11</v>
      </c>
    </row>
    <row r="413" spans="2:13" ht="102" customHeight="1">
      <c r="B413" s="18" t="s">
        <v>12</v>
      </c>
      <c r="C413" s="158" t="s">
        <v>274</v>
      </c>
      <c r="D413" s="20"/>
      <c r="E413" s="20"/>
      <c r="F413" s="18" t="s">
        <v>42</v>
      </c>
      <c r="G413" s="27">
        <v>5</v>
      </c>
      <c r="H413" s="23"/>
      <c r="I413" s="23">
        <f>ROUND(G413*H413,2)</f>
        <v>0</v>
      </c>
      <c r="J413" s="24"/>
      <c r="K413" s="23">
        <f>ROUND(I413*J413,2)</f>
        <v>0</v>
      </c>
      <c r="L413" s="23">
        <f>(M413/G413)</f>
        <v>0</v>
      </c>
      <c r="M413" s="23">
        <f>ROUND(I413+K413,2)</f>
        <v>0</v>
      </c>
    </row>
    <row r="414" spans="2:13" ht="12.75">
      <c r="B414" s="153"/>
      <c r="C414" s="283"/>
      <c r="D414" s="20"/>
      <c r="E414" s="20"/>
      <c r="F414" s="18"/>
      <c r="G414" s="27"/>
      <c r="H414" s="77" t="s">
        <v>17</v>
      </c>
      <c r="I414" s="23">
        <f>SUM(I413)</f>
        <v>0</v>
      </c>
      <c r="J414" s="24"/>
      <c r="K414" s="78"/>
      <c r="L414" s="78"/>
      <c r="M414" s="78"/>
    </row>
    <row r="415" spans="2:13" ht="12.75">
      <c r="B415" s="159"/>
      <c r="C415" s="283"/>
      <c r="D415" s="20"/>
      <c r="E415" s="20"/>
      <c r="F415" s="18"/>
      <c r="G415" s="27"/>
      <c r="H415" s="78"/>
      <c r="I415" s="77" t="s">
        <v>18</v>
      </c>
      <c r="J415" s="29"/>
      <c r="K415" s="23">
        <f>SUM(K413:K414)</f>
        <v>0</v>
      </c>
      <c r="L415" s="78"/>
      <c r="M415" s="78"/>
    </row>
    <row r="416" spans="2:13" ht="12.75">
      <c r="B416" s="159"/>
      <c r="C416" s="283"/>
      <c r="D416" s="20"/>
      <c r="E416" s="20"/>
      <c r="F416" s="18"/>
      <c r="G416" s="27"/>
      <c r="H416" s="78"/>
      <c r="I416" s="23"/>
      <c r="J416" s="24"/>
      <c r="K416" s="78"/>
      <c r="L416" s="77" t="s">
        <v>19</v>
      </c>
      <c r="M416" s="23">
        <f>SUM(M413:M415)</f>
        <v>0</v>
      </c>
    </row>
    <row r="417" spans="2:13" ht="12.75">
      <c r="B417" s="159"/>
      <c r="C417" s="153"/>
      <c r="D417" s="20"/>
      <c r="E417" s="20"/>
      <c r="F417" s="18"/>
      <c r="G417" s="27"/>
      <c r="H417" s="78"/>
      <c r="I417" s="23"/>
      <c r="J417" s="24"/>
      <c r="K417" s="78"/>
      <c r="L417" s="232"/>
      <c r="M417" s="23"/>
    </row>
    <row r="418" spans="2:13" ht="12.75">
      <c r="B418" s="18"/>
      <c r="C418" s="26"/>
      <c r="D418" s="20"/>
      <c r="E418" s="20"/>
      <c r="F418" s="18"/>
      <c r="G418" s="27"/>
      <c r="H418" s="78"/>
      <c r="I418" s="78"/>
      <c r="J418" s="24"/>
      <c r="K418" s="78"/>
      <c r="L418" s="78"/>
      <c r="M418" s="78"/>
    </row>
    <row r="419" spans="2:13" ht="12.75">
      <c r="B419" s="7"/>
      <c r="C419" s="8"/>
      <c r="D419" s="7"/>
      <c r="E419" s="7"/>
      <c r="F419" s="7"/>
      <c r="G419" s="9"/>
      <c r="H419" s="10"/>
      <c r="I419" s="10"/>
      <c r="J419" s="11"/>
      <c r="K419" s="10"/>
      <c r="L419" s="10"/>
      <c r="M419" s="10"/>
    </row>
    <row r="420" spans="2:18" ht="76.5">
      <c r="B420" s="157" t="s">
        <v>275</v>
      </c>
      <c r="C420" s="13" t="s">
        <v>1</v>
      </c>
      <c r="D420" s="13" t="s">
        <v>2</v>
      </c>
      <c r="E420" s="13" t="s">
        <v>3</v>
      </c>
      <c r="F420" s="13" t="s">
        <v>4</v>
      </c>
      <c r="G420" s="14" t="s">
        <v>266</v>
      </c>
      <c r="H420" s="35" t="s">
        <v>6</v>
      </c>
      <c r="I420" s="35" t="s">
        <v>7</v>
      </c>
      <c r="J420" s="16" t="s">
        <v>8</v>
      </c>
      <c r="K420" s="35" t="s">
        <v>9</v>
      </c>
      <c r="L420" s="35" t="s">
        <v>10</v>
      </c>
      <c r="M420" s="35" t="s">
        <v>11</v>
      </c>
      <c r="R420" s="261"/>
    </row>
    <row r="421" spans="2:18" ht="25.5">
      <c r="B421" s="157"/>
      <c r="C421" s="13" t="s">
        <v>283</v>
      </c>
      <c r="D421" s="13"/>
      <c r="E421" s="13"/>
      <c r="F421" s="272"/>
      <c r="G421" s="14"/>
      <c r="H421" s="35"/>
      <c r="I421" s="35"/>
      <c r="J421" s="16"/>
      <c r="K421" s="35"/>
      <c r="L421" s="35"/>
      <c r="M421" s="35"/>
      <c r="R421" s="261"/>
    </row>
    <row r="422" spans="2:13" ht="124.5" customHeight="1">
      <c r="B422" s="18" t="s">
        <v>12</v>
      </c>
      <c r="C422" s="25" t="s">
        <v>356</v>
      </c>
      <c r="D422" s="20"/>
      <c r="E422" s="20"/>
      <c r="F422" s="146" t="s">
        <v>260</v>
      </c>
      <c r="G422" s="152">
        <v>1</v>
      </c>
      <c r="H422" s="23"/>
      <c r="I422" s="23">
        <f aca="true" t="shared" si="40" ref="I422:I434">ROUND(G422*H422,2)</f>
        <v>0</v>
      </c>
      <c r="J422" s="24"/>
      <c r="K422" s="23">
        <f aca="true" t="shared" si="41" ref="K422:K434">ROUND(I422*J422,2)</f>
        <v>0</v>
      </c>
      <c r="L422" s="23">
        <f aca="true" t="shared" si="42" ref="L422:L434">(M422/G422)</f>
        <v>0</v>
      </c>
      <c r="M422" s="23">
        <f aca="true" t="shared" si="43" ref="M422:M434">ROUND(I422+K422,2)</f>
        <v>0</v>
      </c>
    </row>
    <row r="423" spans="2:13" ht="78" customHeight="1">
      <c r="B423" s="18" t="s">
        <v>15</v>
      </c>
      <c r="C423" s="25" t="s">
        <v>276</v>
      </c>
      <c r="D423" s="20"/>
      <c r="E423" s="20"/>
      <c r="F423" s="146" t="s">
        <v>260</v>
      </c>
      <c r="G423" s="152">
        <v>1</v>
      </c>
      <c r="H423" s="156"/>
      <c r="I423" s="23">
        <f t="shared" si="40"/>
        <v>0</v>
      </c>
      <c r="J423" s="24"/>
      <c r="K423" s="23">
        <f t="shared" si="41"/>
        <v>0</v>
      </c>
      <c r="L423" s="23">
        <f t="shared" si="42"/>
        <v>0</v>
      </c>
      <c r="M423" s="23">
        <f t="shared" si="43"/>
        <v>0</v>
      </c>
    </row>
    <row r="424" spans="2:13" ht="145.5" customHeight="1">
      <c r="B424" s="18" t="s">
        <v>36</v>
      </c>
      <c r="C424" s="25" t="s">
        <v>357</v>
      </c>
      <c r="D424" s="20"/>
      <c r="E424" s="20"/>
      <c r="F424" s="146" t="s">
        <v>260</v>
      </c>
      <c r="G424" s="82">
        <v>2</v>
      </c>
      <c r="H424" s="23"/>
      <c r="I424" s="23">
        <f t="shared" si="40"/>
        <v>0</v>
      </c>
      <c r="J424" s="24"/>
      <c r="K424" s="23">
        <f t="shared" si="41"/>
        <v>0</v>
      </c>
      <c r="L424" s="23">
        <f t="shared" si="42"/>
        <v>0</v>
      </c>
      <c r="M424" s="23">
        <f t="shared" si="43"/>
        <v>0</v>
      </c>
    </row>
    <row r="425" spans="2:13" ht="150.75" customHeight="1">
      <c r="B425" s="18" t="s">
        <v>38</v>
      </c>
      <c r="C425" s="25" t="s">
        <v>358</v>
      </c>
      <c r="D425" s="20"/>
      <c r="E425" s="20"/>
      <c r="F425" s="146" t="s">
        <v>260</v>
      </c>
      <c r="G425" s="82">
        <v>3</v>
      </c>
      <c r="H425" s="23"/>
      <c r="I425" s="23">
        <f t="shared" si="40"/>
        <v>0</v>
      </c>
      <c r="J425" s="24"/>
      <c r="K425" s="23">
        <f t="shared" si="41"/>
        <v>0</v>
      </c>
      <c r="L425" s="23">
        <f t="shared" si="42"/>
        <v>0</v>
      </c>
      <c r="M425" s="23">
        <f t="shared" si="43"/>
        <v>0</v>
      </c>
    </row>
    <row r="426" spans="2:13" ht="88.5" customHeight="1">
      <c r="B426" s="18" t="s">
        <v>40</v>
      </c>
      <c r="C426" s="25" t="s">
        <v>359</v>
      </c>
      <c r="D426" s="20"/>
      <c r="E426" s="20"/>
      <c r="F426" s="146" t="s">
        <v>260</v>
      </c>
      <c r="G426" s="82">
        <v>3</v>
      </c>
      <c r="H426" s="23"/>
      <c r="I426" s="23">
        <f t="shared" si="40"/>
        <v>0</v>
      </c>
      <c r="J426" s="24"/>
      <c r="K426" s="23">
        <f t="shared" si="41"/>
        <v>0</v>
      </c>
      <c r="L426" s="23">
        <f t="shared" si="42"/>
        <v>0</v>
      </c>
      <c r="M426" s="23">
        <f t="shared" si="43"/>
        <v>0</v>
      </c>
    </row>
    <row r="427" spans="2:13" ht="88.5" customHeight="1">
      <c r="B427" s="18" t="s">
        <v>43</v>
      </c>
      <c r="C427" s="25" t="s">
        <v>360</v>
      </c>
      <c r="D427" s="20"/>
      <c r="E427" s="20"/>
      <c r="F427" s="146" t="s">
        <v>260</v>
      </c>
      <c r="G427" s="152">
        <v>1</v>
      </c>
      <c r="H427" s="23"/>
      <c r="I427" s="23">
        <f t="shared" si="40"/>
        <v>0</v>
      </c>
      <c r="J427" s="24"/>
      <c r="K427" s="23">
        <f t="shared" si="41"/>
        <v>0</v>
      </c>
      <c r="L427" s="23">
        <f t="shared" si="42"/>
        <v>0</v>
      </c>
      <c r="M427" s="23">
        <f t="shared" si="43"/>
        <v>0</v>
      </c>
    </row>
    <row r="428" spans="2:13" ht="133.5" customHeight="1">
      <c r="B428" s="18" t="s">
        <v>45</v>
      </c>
      <c r="C428" s="25" t="s">
        <v>361</v>
      </c>
      <c r="D428" s="20"/>
      <c r="E428" s="20"/>
      <c r="F428" s="146" t="s">
        <v>260</v>
      </c>
      <c r="G428" s="82">
        <v>1</v>
      </c>
      <c r="H428" s="23"/>
      <c r="I428" s="23">
        <f t="shared" si="40"/>
        <v>0</v>
      </c>
      <c r="J428" s="24"/>
      <c r="K428" s="23">
        <f t="shared" si="41"/>
        <v>0</v>
      </c>
      <c r="L428" s="23">
        <f t="shared" si="42"/>
        <v>0</v>
      </c>
      <c r="M428" s="23">
        <f t="shared" si="43"/>
        <v>0</v>
      </c>
    </row>
    <row r="429" spans="2:13" ht="183" customHeight="1">
      <c r="B429" s="18" t="s">
        <v>47</v>
      </c>
      <c r="C429" s="147" t="s">
        <v>362</v>
      </c>
      <c r="D429" s="20"/>
      <c r="E429" s="20" t="s">
        <v>277</v>
      </c>
      <c r="F429" s="160" t="s">
        <v>260</v>
      </c>
      <c r="G429" s="161">
        <v>1</v>
      </c>
      <c r="H429" s="23"/>
      <c r="I429" s="23">
        <f t="shared" si="40"/>
        <v>0</v>
      </c>
      <c r="J429" s="24"/>
      <c r="K429" s="23">
        <f t="shared" si="41"/>
        <v>0</v>
      </c>
      <c r="L429" s="23">
        <f t="shared" si="42"/>
        <v>0</v>
      </c>
      <c r="M429" s="23">
        <f t="shared" si="43"/>
        <v>0</v>
      </c>
    </row>
    <row r="430" spans="2:13" ht="45.75" customHeight="1">
      <c r="B430" s="18" t="s">
        <v>49</v>
      </c>
      <c r="C430" s="25" t="s">
        <v>278</v>
      </c>
      <c r="D430" s="20"/>
      <c r="E430" s="20"/>
      <c r="F430" s="160" t="s">
        <v>260</v>
      </c>
      <c r="G430" s="161">
        <v>2</v>
      </c>
      <c r="H430" s="23"/>
      <c r="I430" s="23">
        <f t="shared" si="40"/>
        <v>0</v>
      </c>
      <c r="J430" s="24"/>
      <c r="K430" s="23">
        <f t="shared" si="41"/>
        <v>0</v>
      </c>
      <c r="L430" s="23">
        <f t="shared" si="42"/>
        <v>0</v>
      </c>
      <c r="M430" s="23">
        <f t="shared" si="43"/>
        <v>0</v>
      </c>
    </row>
    <row r="431" spans="2:13" ht="46.5" customHeight="1">
      <c r="B431" s="18" t="s">
        <v>51</v>
      </c>
      <c r="C431" s="25" t="s">
        <v>279</v>
      </c>
      <c r="D431" s="20"/>
      <c r="E431" s="20"/>
      <c r="F431" s="160" t="s">
        <v>260</v>
      </c>
      <c r="G431" s="161">
        <v>7</v>
      </c>
      <c r="H431" s="23"/>
      <c r="I431" s="23">
        <f t="shared" si="40"/>
        <v>0</v>
      </c>
      <c r="J431" s="24"/>
      <c r="K431" s="23">
        <f t="shared" si="41"/>
        <v>0</v>
      </c>
      <c r="L431" s="23">
        <f t="shared" si="42"/>
        <v>0</v>
      </c>
      <c r="M431" s="23">
        <f t="shared" si="43"/>
        <v>0</v>
      </c>
    </row>
    <row r="432" spans="2:13" ht="54" customHeight="1">
      <c r="B432" s="18" t="s">
        <v>53</v>
      </c>
      <c r="C432" s="25" t="s">
        <v>280</v>
      </c>
      <c r="D432" s="20"/>
      <c r="E432" s="20"/>
      <c r="F432" s="160" t="s">
        <v>260</v>
      </c>
      <c r="G432" s="161">
        <v>2</v>
      </c>
      <c r="H432" s="23"/>
      <c r="I432" s="23">
        <f t="shared" si="40"/>
        <v>0</v>
      </c>
      <c r="J432" s="24"/>
      <c r="K432" s="23">
        <f t="shared" si="41"/>
        <v>0</v>
      </c>
      <c r="L432" s="23">
        <f t="shared" si="42"/>
        <v>0</v>
      </c>
      <c r="M432" s="23">
        <f t="shared" si="43"/>
        <v>0</v>
      </c>
    </row>
    <row r="433" spans="2:13" ht="42" customHeight="1">
      <c r="B433" s="18" t="s">
        <v>55</v>
      </c>
      <c r="C433" s="25" t="s">
        <v>281</v>
      </c>
      <c r="D433" s="20"/>
      <c r="E433" s="20"/>
      <c r="F433" s="160" t="s">
        <v>260</v>
      </c>
      <c r="G433" s="161">
        <v>2</v>
      </c>
      <c r="H433" s="23"/>
      <c r="I433" s="23">
        <f t="shared" si="40"/>
        <v>0</v>
      </c>
      <c r="J433" s="24"/>
      <c r="K433" s="23">
        <f t="shared" si="41"/>
        <v>0</v>
      </c>
      <c r="L433" s="23">
        <f t="shared" si="42"/>
        <v>0</v>
      </c>
      <c r="M433" s="23">
        <f t="shared" si="43"/>
        <v>0</v>
      </c>
    </row>
    <row r="434" spans="2:13" ht="45" customHeight="1">
      <c r="B434" s="18" t="s">
        <v>57</v>
      </c>
      <c r="C434" s="25" t="s">
        <v>282</v>
      </c>
      <c r="D434" s="20"/>
      <c r="E434" s="20"/>
      <c r="F434" s="160" t="s">
        <v>260</v>
      </c>
      <c r="G434" s="161">
        <v>3</v>
      </c>
      <c r="H434" s="23"/>
      <c r="I434" s="23">
        <f t="shared" si="40"/>
        <v>0</v>
      </c>
      <c r="J434" s="24"/>
      <c r="K434" s="23">
        <f t="shared" si="41"/>
        <v>0</v>
      </c>
      <c r="L434" s="23">
        <f t="shared" si="42"/>
        <v>0</v>
      </c>
      <c r="M434" s="23">
        <f t="shared" si="43"/>
        <v>0</v>
      </c>
    </row>
    <row r="435" spans="2:13" ht="12.75">
      <c r="B435" s="18"/>
      <c r="C435" s="162"/>
      <c r="D435" s="20"/>
      <c r="E435" s="20"/>
      <c r="F435" s="155"/>
      <c r="G435" s="27"/>
      <c r="H435" s="77" t="s">
        <v>17</v>
      </c>
      <c r="I435" s="23">
        <f>SUM(I422:I434)</f>
        <v>0</v>
      </c>
      <c r="J435" s="24"/>
      <c r="K435" s="23"/>
      <c r="L435" s="23"/>
      <c r="M435" s="23"/>
    </row>
    <row r="436" spans="2:13" ht="33.75" customHeight="1">
      <c r="B436" s="18"/>
      <c r="C436" s="275" t="s">
        <v>363</v>
      </c>
      <c r="D436" s="20"/>
      <c r="E436" s="20"/>
      <c r="F436" s="155"/>
      <c r="G436" s="27"/>
      <c r="H436" s="23"/>
      <c r="I436" s="77" t="s">
        <v>18</v>
      </c>
      <c r="J436" s="29"/>
      <c r="K436" s="23">
        <f>SUM(K422:K435)</f>
        <v>0</v>
      </c>
      <c r="L436" s="77" t="s">
        <v>19</v>
      </c>
      <c r="M436" s="23">
        <f>SUM(M422:M435)</f>
        <v>0</v>
      </c>
    </row>
    <row r="437" spans="2:13" ht="12.75">
      <c r="B437" s="18"/>
      <c r="C437" s="163"/>
      <c r="D437" s="20"/>
      <c r="E437" s="20"/>
      <c r="F437" s="155"/>
      <c r="G437" s="27"/>
      <c r="H437" s="23"/>
      <c r="I437" s="232"/>
      <c r="J437" s="202"/>
      <c r="K437" s="195"/>
      <c r="L437" s="232"/>
      <c r="M437" s="23"/>
    </row>
    <row r="438" spans="2:13" ht="12.75">
      <c r="B438" s="18"/>
      <c r="C438" s="164"/>
      <c r="D438" s="20"/>
      <c r="E438" s="20"/>
      <c r="F438" s="155"/>
      <c r="G438" s="27"/>
      <c r="H438" s="23"/>
      <c r="I438" s="195"/>
      <c r="J438" s="196"/>
      <c r="K438" s="195"/>
      <c r="L438" s="195"/>
      <c r="M438" s="23"/>
    </row>
    <row r="439" spans="2:13" ht="12.75" customHeight="1">
      <c r="B439" s="7"/>
      <c r="C439" s="8"/>
      <c r="D439" s="7"/>
      <c r="E439" s="7"/>
      <c r="F439" s="7"/>
      <c r="G439" s="9"/>
      <c r="H439" s="116"/>
      <c r="I439" s="116"/>
      <c r="J439" s="53"/>
      <c r="K439" s="116"/>
      <c r="L439" s="116"/>
      <c r="M439" s="116"/>
    </row>
    <row r="440" spans="2:13" ht="76.5">
      <c r="B440" s="12" t="s">
        <v>284</v>
      </c>
      <c r="C440" s="13" t="s">
        <v>1</v>
      </c>
      <c r="D440" s="13" t="s">
        <v>2</v>
      </c>
      <c r="E440" s="13" t="s">
        <v>3</v>
      </c>
      <c r="F440" s="13" t="s">
        <v>4</v>
      </c>
      <c r="G440" s="14" t="s">
        <v>203</v>
      </c>
      <c r="H440" s="35" t="s">
        <v>6</v>
      </c>
      <c r="I440" s="35" t="s">
        <v>7</v>
      </c>
      <c r="J440" s="16" t="s">
        <v>8</v>
      </c>
      <c r="K440" s="35" t="s">
        <v>9</v>
      </c>
      <c r="L440" s="35" t="s">
        <v>10</v>
      </c>
      <c r="M440" s="35" t="s">
        <v>11</v>
      </c>
    </row>
    <row r="441" spans="2:13" ht="98.25" customHeight="1">
      <c r="B441" s="63" t="s">
        <v>12</v>
      </c>
      <c r="C441" s="165" t="s">
        <v>348</v>
      </c>
      <c r="D441" s="65"/>
      <c r="E441" s="65"/>
      <c r="F441" s="82" t="s">
        <v>14</v>
      </c>
      <c r="G441" s="66">
        <v>200000</v>
      </c>
      <c r="H441" s="23"/>
      <c r="I441" s="23">
        <f>ROUND(G441*H441,2)</f>
        <v>0</v>
      </c>
      <c r="J441" s="67"/>
      <c r="K441" s="23">
        <f>ROUND(I441*J441,2)</f>
        <v>0</v>
      </c>
      <c r="L441" s="23">
        <f>(M441/G441)</f>
        <v>0</v>
      </c>
      <c r="M441" s="23">
        <f>ROUND(I441+K441,2)</f>
        <v>0</v>
      </c>
    </row>
    <row r="442" spans="8:13" ht="12.75">
      <c r="H442" s="77" t="s">
        <v>17</v>
      </c>
      <c r="I442" s="23">
        <f>SUM(I441)</f>
        <v>0</v>
      </c>
      <c r="J442" s="24"/>
      <c r="K442" s="78"/>
      <c r="L442" s="78"/>
      <c r="M442" s="78"/>
    </row>
    <row r="443" spans="8:13" ht="12.75">
      <c r="H443" s="78"/>
      <c r="I443" s="77" t="s">
        <v>18</v>
      </c>
      <c r="J443" s="29"/>
      <c r="K443" s="23">
        <f>SUM(K441:K442)</f>
        <v>0</v>
      </c>
      <c r="L443" s="78"/>
      <c r="M443" s="78"/>
    </row>
    <row r="444" spans="8:13" ht="12.75">
      <c r="H444" s="78"/>
      <c r="I444" s="78"/>
      <c r="J444" s="24"/>
      <c r="K444" s="78"/>
      <c r="L444" s="77" t="s">
        <v>19</v>
      </c>
      <c r="M444" s="23">
        <f>SUM(M441:M443)</f>
        <v>0</v>
      </c>
    </row>
    <row r="445" spans="3:13" s="189" customFormat="1" ht="12.75">
      <c r="C445" s="229"/>
      <c r="G445" s="230"/>
      <c r="H445" s="231"/>
      <c r="I445" s="231"/>
      <c r="J445" s="196"/>
      <c r="K445" s="231"/>
      <c r="L445" s="232"/>
      <c r="M445" s="195"/>
    </row>
    <row r="446" spans="3:13" s="189" customFormat="1" ht="12.75">
      <c r="C446" s="229"/>
      <c r="G446" s="230"/>
      <c r="H446" s="231"/>
      <c r="I446" s="231"/>
      <c r="J446" s="196"/>
      <c r="K446" s="231"/>
      <c r="L446" s="232"/>
      <c r="M446" s="195"/>
    </row>
    <row r="447" spans="2:13" ht="12.75" customHeight="1">
      <c r="B447" s="7"/>
      <c r="C447" s="8"/>
      <c r="D447" s="7"/>
      <c r="E447" s="7"/>
      <c r="F447" s="7"/>
      <c r="G447" s="9"/>
      <c r="H447" s="116"/>
      <c r="I447" s="116"/>
      <c r="J447" s="53"/>
      <c r="K447" s="116"/>
      <c r="L447" s="116"/>
      <c r="M447" s="116"/>
    </row>
    <row r="448" spans="2:13" ht="76.5">
      <c r="B448" s="12" t="s">
        <v>285</v>
      </c>
      <c r="C448" s="13" t="s">
        <v>1</v>
      </c>
      <c r="D448" s="13" t="s">
        <v>2</v>
      </c>
      <c r="E448" s="13" t="s">
        <v>3</v>
      </c>
      <c r="F448" s="13" t="s">
        <v>4</v>
      </c>
      <c r="G448" s="14" t="s">
        <v>203</v>
      </c>
      <c r="H448" s="35" t="s">
        <v>6</v>
      </c>
      <c r="I448" s="35" t="s">
        <v>7</v>
      </c>
      <c r="J448" s="16" t="s">
        <v>8</v>
      </c>
      <c r="K448" s="35" t="s">
        <v>9</v>
      </c>
      <c r="L448" s="35" t="s">
        <v>10</v>
      </c>
      <c r="M448" s="35" t="s">
        <v>11</v>
      </c>
    </row>
    <row r="449" spans="2:13" ht="51.75" customHeight="1">
      <c r="B449" s="63" t="s">
        <v>12</v>
      </c>
      <c r="C449" s="37" t="s">
        <v>336</v>
      </c>
      <c r="D449" s="65"/>
      <c r="E449" s="65"/>
      <c r="F449" s="63" t="s">
        <v>14</v>
      </c>
      <c r="G449" s="66">
        <v>1700</v>
      </c>
      <c r="H449" s="23"/>
      <c r="I449" s="23">
        <f>ROUND(G449*H449,2)</f>
        <v>0</v>
      </c>
      <c r="J449" s="67"/>
      <c r="K449" s="23">
        <f>ROUND(I449*J449,2)</f>
        <v>0</v>
      </c>
      <c r="L449" s="23">
        <f>(M449/G449)</f>
        <v>0</v>
      </c>
      <c r="M449" s="23">
        <f>ROUND(I449+K449,2)</f>
        <v>0</v>
      </c>
    </row>
    <row r="450" spans="8:13" ht="12.75">
      <c r="H450" s="77" t="s">
        <v>17</v>
      </c>
      <c r="I450" s="23">
        <f>SUM(I449)</f>
        <v>0</v>
      </c>
      <c r="J450" s="24"/>
      <c r="K450" s="78"/>
      <c r="L450" s="78"/>
      <c r="M450" s="78"/>
    </row>
    <row r="451" spans="8:13" ht="12.75">
      <c r="H451" s="78"/>
      <c r="I451" s="77" t="s">
        <v>18</v>
      </c>
      <c r="J451" s="29"/>
      <c r="K451" s="23">
        <f>SUM(K449:K450)</f>
        <v>0</v>
      </c>
      <c r="L451" s="78"/>
      <c r="M451" s="78"/>
    </row>
    <row r="452" spans="8:13" ht="12.75">
      <c r="H452" s="78"/>
      <c r="I452" s="78"/>
      <c r="J452" s="24"/>
      <c r="K452" s="78"/>
      <c r="L452" s="77" t="s">
        <v>19</v>
      </c>
      <c r="M452" s="23">
        <f>SUM(M449:M451)</f>
        <v>0</v>
      </c>
    </row>
    <row r="453" spans="8:13" ht="12.75">
      <c r="H453" s="96"/>
      <c r="I453" s="96"/>
      <c r="J453" s="169"/>
      <c r="K453" s="96"/>
      <c r="L453" s="206"/>
      <c r="M453" s="98"/>
    </row>
    <row r="454" spans="8:13" ht="12.75">
      <c r="H454" s="96"/>
      <c r="I454" s="96"/>
      <c r="J454" s="169"/>
      <c r="K454" s="96"/>
      <c r="L454" s="206"/>
      <c r="M454" s="98"/>
    </row>
    <row r="455" spans="2:13" ht="12.75">
      <c r="B455" s="7"/>
      <c r="C455" s="8"/>
      <c r="D455" s="7"/>
      <c r="E455" s="7"/>
      <c r="F455" s="7"/>
      <c r="G455" s="9"/>
      <c r="H455" s="10"/>
      <c r="I455" s="10"/>
      <c r="J455" s="11"/>
      <c r="K455" s="10"/>
      <c r="L455" s="10"/>
      <c r="M455" s="10"/>
    </row>
    <row r="456" spans="1:66" s="79" customFormat="1" ht="102" customHeight="1">
      <c r="A456" s="17"/>
      <c r="B456" s="157" t="s">
        <v>286</v>
      </c>
      <c r="C456" s="13" t="s">
        <v>1</v>
      </c>
      <c r="D456" s="13" t="s">
        <v>2</v>
      </c>
      <c r="E456" s="13" t="s">
        <v>21</v>
      </c>
      <c r="F456" s="13" t="s">
        <v>4</v>
      </c>
      <c r="G456" s="14" t="s">
        <v>5</v>
      </c>
      <c r="H456" s="35" t="s">
        <v>6</v>
      </c>
      <c r="I456" s="35" t="s">
        <v>7</v>
      </c>
      <c r="J456" s="16" t="s">
        <v>8</v>
      </c>
      <c r="K456" s="35" t="s">
        <v>9</v>
      </c>
      <c r="L456" s="35" t="s">
        <v>10</v>
      </c>
      <c r="M456" s="35" t="s">
        <v>11</v>
      </c>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row>
    <row r="457" spans="2:13" s="17" customFormat="1" ht="39" customHeight="1">
      <c r="B457" s="18">
        <v>1</v>
      </c>
      <c r="C457" s="25" t="s">
        <v>287</v>
      </c>
      <c r="D457" s="20"/>
      <c r="E457" s="20"/>
      <c r="F457" s="166" t="s">
        <v>288</v>
      </c>
      <c r="G457" s="154">
        <v>25000</v>
      </c>
      <c r="H457" s="23"/>
      <c r="I457" s="23">
        <f aca="true" t="shared" si="44" ref="I457:I463">ROUND(G457*H457,2)</f>
        <v>0</v>
      </c>
      <c r="J457" s="24"/>
      <c r="K457" s="23">
        <f aca="true" t="shared" si="45" ref="K457:K463">ROUND(I457*J457,2)</f>
        <v>0</v>
      </c>
      <c r="L457" s="23">
        <f aca="true" t="shared" si="46" ref="L457:L463">(M457/G457)</f>
        <v>0</v>
      </c>
      <c r="M457" s="23">
        <f aca="true" t="shared" si="47" ref="M457:M463">ROUND(I457+K457,2)</f>
        <v>0</v>
      </c>
    </row>
    <row r="458" spans="2:13" s="17" customFormat="1" ht="32.25" customHeight="1">
      <c r="B458" s="18" t="s">
        <v>15</v>
      </c>
      <c r="C458" s="25" t="s">
        <v>337</v>
      </c>
      <c r="D458" s="20"/>
      <c r="E458" s="20"/>
      <c r="F458" s="166" t="s">
        <v>288</v>
      </c>
      <c r="G458" s="154">
        <v>700</v>
      </c>
      <c r="H458" s="23"/>
      <c r="I458" s="23">
        <f t="shared" si="44"/>
        <v>0</v>
      </c>
      <c r="J458" s="24"/>
      <c r="K458" s="23">
        <f t="shared" si="45"/>
        <v>0</v>
      </c>
      <c r="L458" s="23">
        <f t="shared" si="46"/>
        <v>0</v>
      </c>
      <c r="M458" s="23">
        <f t="shared" si="47"/>
        <v>0</v>
      </c>
    </row>
    <row r="459" spans="2:13" s="17" customFormat="1" ht="39" customHeight="1">
      <c r="B459" s="18" t="s">
        <v>36</v>
      </c>
      <c r="C459" s="25" t="s">
        <v>289</v>
      </c>
      <c r="D459" s="20"/>
      <c r="E459" s="20"/>
      <c r="F459" s="166" t="s">
        <v>288</v>
      </c>
      <c r="G459" s="154">
        <v>8000</v>
      </c>
      <c r="H459" s="23"/>
      <c r="I459" s="23">
        <f t="shared" si="44"/>
        <v>0</v>
      </c>
      <c r="J459" s="24"/>
      <c r="K459" s="23">
        <f t="shared" si="45"/>
        <v>0</v>
      </c>
      <c r="L459" s="23">
        <f t="shared" si="46"/>
        <v>0</v>
      </c>
      <c r="M459" s="23">
        <f t="shared" si="47"/>
        <v>0</v>
      </c>
    </row>
    <row r="460" spans="2:13" s="17" customFormat="1" ht="37.5" customHeight="1">
      <c r="B460" s="18" t="s">
        <v>38</v>
      </c>
      <c r="C460" s="25" t="s">
        <v>290</v>
      </c>
      <c r="D460" s="20"/>
      <c r="E460" s="20"/>
      <c r="F460" s="166" t="s">
        <v>288</v>
      </c>
      <c r="G460" s="154">
        <v>15000</v>
      </c>
      <c r="H460" s="23"/>
      <c r="I460" s="23">
        <f t="shared" si="44"/>
        <v>0</v>
      </c>
      <c r="J460" s="24"/>
      <c r="K460" s="23">
        <f t="shared" si="45"/>
        <v>0</v>
      </c>
      <c r="L460" s="23">
        <f t="shared" si="46"/>
        <v>0</v>
      </c>
      <c r="M460" s="23">
        <f t="shared" si="47"/>
        <v>0</v>
      </c>
    </row>
    <row r="461" spans="2:13" s="17" customFormat="1" ht="37.5" customHeight="1">
      <c r="B461" s="18" t="s">
        <v>40</v>
      </c>
      <c r="C461" s="25" t="s">
        <v>291</v>
      </c>
      <c r="D461" s="20"/>
      <c r="E461" s="20"/>
      <c r="F461" s="166" t="s">
        <v>288</v>
      </c>
      <c r="G461" s="154">
        <v>600</v>
      </c>
      <c r="H461" s="23"/>
      <c r="I461" s="23">
        <f t="shared" si="44"/>
        <v>0</v>
      </c>
      <c r="J461" s="24"/>
      <c r="K461" s="23">
        <f t="shared" si="45"/>
        <v>0</v>
      </c>
      <c r="L461" s="23">
        <f t="shared" si="46"/>
        <v>0</v>
      </c>
      <c r="M461" s="23">
        <f t="shared" si="47"/>
        <v>0</v>
      </c>
    </row>
    <row r="462" spans="2:13" s="17" customFormat="1" ht="37.5" customHeight="1">
      <c r="B462" s="18" t="s">
        <v>43</v>
      </c>
      <c r="C462" s="25" t="s">
        <v>338</v>
      </c>
      <c r="D462" s="20"/>
      <c r="E462" s="20"/>
      <c r="F462" s="166" t="s">
        <v>288</v>
      </c>
      <c r="G462" s="154">
        <v>600</v>
      </c>
      <c r="H462" s="23"/>
      <c r="I462" s="23">
        <f t="shared" si="44"/>
        <v>0</v>
      </c>
      <c r="J462" s="24"/>
      <c r="K462" s="23">
        <f t="shared" si="45"/>
        <v>0</v>
      </c>
      <c r="L462" s="23">
        <f t="shared" si="46"/>
        <v>0</v>
      </c>
      <c r="M462" s="23">
        <f t="shared" si="47"/>
        <v>0</v>
      </c>
    </row>
    <row r="463" spans="2:13" s="17" customFormat="1" ht="32.25" customHeight="1">
      <c r="B463" s="18" t="s">
        <v>45</v>
      </c>
      <c r="C463" s="25" t="s">
        <v>292</v>
      </c>
      <c r="D463" s="20"/>
      <c r="E463" s="20"/>
      <c r="F463" s="166" t="s">
        <v>26</v>
      </c>
      <c r="G463" s="154">
        <v>2</v>
      </c>
      <c r="H463" s="23"/>
      <c r="I463" s="23">
        <f t="shared" si="44"/>
        <v>0</v>
      </c>
      <c r="J463" s="24"/>
      <c r="K463" s="23">
        <f t="shared" si="45"/>
        <v>0</v>
      </c>
      <c r="L463" s="23">
        <f t="shared" si="46"/>
        <v>0</v>
      </c>
      <c r="M463" s="23">
        <f t="shared" si="47"/>
        <v>0</v>
      </c>
    </row>
    <row r="464" spans="2:13" s="17" customFormat="1" ht="13.5" customHeight="1">
      <c r="B464" s="18"/>
      <c r="C464" s="73"/>
      <c r="D464" s="20"/>
      <c r="E464" s="20"/>
      <c r="F464" s="75"/>
      <c r="G464" s="27"/>
      <c r="H464" s="77" t="s">
        <v>17</v>
      </c>
      <c r="I464" s="23">
        <f>SUM(I457:I463)</f>
        <v>0</v>
      </c>
      <c r="J464" s="24"/>
      <c r="K464" s="78"/>
      <c r="L464" s="78"/>
      <c r="M464" s="78"/>
    </row>
    <row r="465" spans="2:13" s="17" customFormat="1" ht="15" customHeight="1">
      <c r="B465" s="18"/>
      <c r="C465" s="73"/>
      <c r="D465" s="20"/>
      <c r="E465" s="20"/>
      <c r="F465" s="75"/>
      <c r="G465" s="27"/>
      <c r="H465" s="78"/>
      <c r="I465" s="77" t="s">
        <v>18</v>
      </c>
      <c r="J465" s="29"/>
      <c r="K465" s="23">
        <f>SUM(K457:K464)</f>
        <v>0</v>
      </c>
      <c r="L465" s="78"/>
      <c r="M465" s="78"/>
    </row>
    <row r="466" spans="2:13" s="17" customFormat="1" ht="25.5" customHeight="1">
      <c r="B466" s="18"/>
      <c r="C466" s="73"/>
      <c r="D466" s="20"/>
      <c r="E466" s="20"/>
      <c r="F466" s="75"/>
      <c r="G466" s="27"/>
      <c r="H466" s="78"/>
      <c r="I466" s="78"/>
      <c r="J466" s="24"/>
      <c r="K466" s="78"/>
      <c r="L466" s="77" t="s">
        <v>19</v>
      </c>
      <c r="M466" s="23">
        <f>SUM(M457:M465)</f>
        <v>0</v>
      </c>
    </row>
    <row r="467" spans="2:13" s="182" customFormat="1" ht="16.5" customHeight="1">
      <c r="B467" s="183"/>
      <c r="C467" s="203"/>
      <c r="F467" s="204"/>
      <c r="G467" s="185"/>
      <c r="H467" s="231"/>
      <c r="I467" s="231"/>
      <c r="J467" s="196"/>
      <c r="K467" s="231"/>
      <c r="L467" s="232"/>
      <c r="M467" s="195"/>
    </row>
    <row r="468" spans="2:13" s="182" customFormat="1" ht="16.5" customHeight="1">
      <c r="B468" s="183"/>
      <c r="C468" s="203"/>
      <c r="F468" s="204"/>
      <c r="G468" s="185"/>
      <c r="H468" s="231"/>
      <c r="I468" s="231"/>
      <c r="J468" s="196"/>
      <c r="K468" s="231"/>
      <c r="L468" s="232"/>
      <c r="M468" s="195"/>
    </row>
    <row r="469" spans="2:13" ht="12.75">
      <c r="B469" s="7"/>
      <c r="C469" s="8"/>
      <c r="D469" s="7"/>
      <c r="E469" s="7"/>
      <c r="F469" s="7"/>
      <c r="G469" s="9"/>
      <c r="H469" s="116"/>
      <c r="I469" s="116"/>
      <c r="J469" s="53"/>
      <c r="K469" s="116"/>
      <c r="L469" s="116"/>
      <c r="M469" s="116"/>
    </row>
    <row r="470" spans="2:13" ht="76.5">
      <c r="B470" s="12" t="s">
        <v>293</v>
      </c>
      <c r="C470" s="13" t="s">
        <v>1</v>
      </c>
      <c r="D470" s="13" t="s">
        <v>2</v>
      </c>
      <c r="E470" s="13" t="s">
        <v>3</v>
      </c>
      <c r="F470" s="13" t="s">
        <v>4</v>
      </c>
      <c r="G470" s="14" t="s">
        <v>203</v>
      </c>
      <c r="H470" s="35" t="s">
        <v>6</v>
      </c>
      <c r="I470" s="35" t="s">
        <v>7</v>
      </c>
      <c r="J470" s="16" t="s">
        <v>8</v>
      </c>
      <c r="K470" s="35" t="s">
        <v>9</v>
      </c>
      <c r="L470" s="35" t="s">
        <v>10</v>
      </c>
      <c r="M470" s="35" t="s">
        <v>11</v>
      </c>
    </row>
    <row r="471" spans="2:13" ht="75" customHeight="1">
      <c r="B471" s="63" t="s">
        <v>294</v>
      </c>
      <c r="C471" s="104" t="s">
        <v>339</v>
      </c>
      <c r="D471" s="65"/>
      <c r="E471" s="65"/>
      <c r="F471" s="63" t="s">
        <v>14</v>
      </c>
      <c r="G471" s="167">
        <v>280000</v>
      </c>
      <c r="H471" s="23"/>
      <c r="I471" s="23">
        <f>ROUND(G471*H471,2)</f>
        <v>0</v>
      </c>
      <c r="J471" s="67"/>
      <c r="K471" s="23">
        <f>ROUND(I471*J471,2)</f>
        <v>0</v>
      </c>
      <c r="L471" s="23">
        <f>(M471/G471)</f>
        <v>0</v>
      </c>
      <c r="M471" s="23">
        <f>ROUND(I471+K471,2)</f>
        <v>0</v>
      </c>
    </row>
    <row r="472" spans="8:13" ht="12.75">
      <c r="H472" s="110" t="s">
        <v>17</v>
      </c>
      <c r="I472" s="111">
        <f>SUM(I471:I471)</f>
        <v>0</v>
      </c>
      <c r="J472" s="112"/>
      <c r="K472" s="113"/>
      <c r="L472" s="113"/>
      <c r="M472" s="113"/>
    </row>
    <row r="473" spans="8:13" ht="12.75">
      <c r="H473" s="78"/>
      <c r="I473" s="77" t="s">
        <v>18</v>
      </c>
      <c r="J473" s="29"/>
      <c r="K473" s="23">
        <f>SUM(K471:K472)</f>
        <v>0</v>
      </c>
      <c r="L473" s="78"/>
      <c r="M473" s="78"/>
    </row>
    <row r="474" spans="8:13" ht="12.75">
      <c r="H474" s="78"/>
      <c r="I474" s="78"/>
      <c r="J474" s="24"/>
      <c r="K474" s="78"/>
      <c r="L474" s="77" t="s">
        <v>19</v>
      </c>
      <c r="M474" s="23">
        <f>SUM(M471:M473)</f>
        <v>0</v>
      </c>
    </row>
    <row r="475" spans="3:13" s="189" customFormat="1" ht="12.75">
      <c r="C475" s="229"/>
      <c r="G475" s="230"/>
      <c r="H475" s="231"/>
      <c r="I475" s="231"/>
      <c r="J475" s="196"/>
      <c r="K475" s="231"/>
      <c r="L475" s="232"/>
      <c r="M475" s="195"/>
    </row>
    <row r="476" spans="3:13" s="189" customFormat="1" ht="12.75">
      <c r="C476" s="229"/>
      <c r="G476" s="230"/>
      <c r="H476" s="231"/>
      <c r="I476" s="231"/>
      <c r="J476" s="196"/>
      <c r="K476" s="231"/>
      <c r="L476" s="232"/>
      <c r="M476" s="195"/>
    </row>
    <row r="477" spans="2:13" ht="12.75">
      <c r="B477" s="7"/>
      <c r="C477" s="8"/>
      <c r="D477" s="7"/>
      <c r="E477" s="7"/>
      <c r="F477" s="7"/>
      <c r="G477" s="9"/>
      <c r="H477" s="116"/>
      <c r="I477" s="116"/>
      <c r="J477" s="53"/>
      <c r="K477" s="116"/>
      <c r="L477" s="116"/>
      <c r="M477" s="116"/>
    </row>
    <row r="478" spans="2:13" ht="76.5">
      <c r="B478" s="12" t="s">
        <v>295</v>
      </c>
      <c r="C478" s="13" t="s">
        <v>1</v>
      </c>
      <c r="D478" s="13" t="s">
        <v>2</v>
      </c>
      <c r="E478" s="13" t="s">
        <v>3</v>
      </c>
      <c r="F478" s="13" t="s">
        <v>4</v>
      </c>
      <c r="G478" s="14" t="s">
        <v>203</v>
      </c>
      <c r="H478" s="35" t="s">
        <v>6</v>
      </c>
      <c r="I478" s="35" t="s">
        <v>7</v>
      </c>
      <c r="J478" s="16" t="s">
        <v>8</v>
      </c>
      <c r="K478" s="35" t="s">
        <v>9</v>
      </c>
      <c r="L478" s="35" t="s">
        <v>10</v>
      </c>
      <c r="M478" s="35" t="s">
        <v>11</v>
      </c>
    </row>
    <row r="479" spans="2:13" ht="54.75" customHeight="1">
      <c r="B479" s="63" t="s">
        <v>12</v>
      </c>
      <c r="C479" s="104" t="s">
        <v>349</v>
      </c>
      <c r="D479" s="65"/>
      <c r="E479" s="65"/>
      <c r="F479" s="63" t="s">
        <v>42</v>
      </c>
      <c r="G479" s="168">
        <v>644</v>
      </c>
      <c r="H479" s="23"/>
      <c r="I479" s="23">
        <f>ROUND(G479*H479,2)</f>
        <v>0</v>
      </c>
      <c r="J479" s="67"/>
      <c r="K479" s="23">
        <f>ROUND(I479*J479,2)</f>
        <v>0</v>
      </c>
      <c r="L479" s="23">
        <f>(M479/G479)</f>
        <v>0</v>
      </c>
      <c r="M479" s="23">
        <f>ROUND(I479+K479,2)</f>
        <v>0</v>
      </c>
    </row>
    <row r="480" spans="8:13" ht="12.75">
      <c r="H480" s="77" t="s">
        <v>17</v>
      </c>
      <c r="I480" s="23">
        <f>SUM(I479:I479)</f>
        <v>0</v>
      </c>
      <c r="J480" s="24"/>
      <c r="K480" s="78"/>
      <c r="L480" s="78"/>
      <c r="M480" s="78"/>
    </row>
    <row r="481" spans="8:13" ht="12.75">
      <c r="H481" s="78"/>
      <c r="I481" s="77" t="s">
        <v>18</v>
      </c>
      <c r="J481" s="29"/>
      <c r="K481" s="23">
        <f>SUM(K479:K480)</f>
        <v>0</v>
      </c>
      <c r="L481" s="78"/>
      <c r="M481" s="78"/>
    </row>
    <row r="482" spans="8:13" ht="12.75">
      <c r="H482" s="78"/>
      <c r="I482" s="78"/>
      <c r="J482" s="24"/>
      <c r="K482" s="78"/>
      <c r="L482" s="77" t="s">
        <v>19</v>
      </c>
      <c r="M482" s="23">
        <f>SUM(M479:M481)</f>
        <v>0</v>
      </c>
    </row>
    <row r="483" spans="3:13" s="189" customFormat="1" ht="12.75">
      <c r="C483" s="229"/>
      <c r="G483" s="230"/>
      <c r="H483" s="205"/>
      <c r="I483" s="205"/>
      <c r="J483" s="187"/>
      <c r="K483" s="205"/>
      <c r="L483" s="206"/>
      <c r="M483" s="186"/>
    </row>
    <row r="484" spans="3:13" s="189" customFormat="1" ht="12.75">
      <c r="C484" s="229"/>
      <c r="G484" s="230"/>
      <c r="H484" s="205"/>
      <c r="I484" s="205"/>
      <c r="J484" s="187"/>
      <c r="K484" s="205"/>
      <c r="L484" s="206"/>
      <c r="M484" s="186"/>
    </row>
    <row r="485" spans="2:13" ht="12.75">
      <c r="B485" s="7"/>
      <c r="C485" s="8"/>
      <c r="D485" s="7"/>
      <c r="E485" s="7"/>
      <c r="F485" s="7"/>
      <c r="G485" s="9"/>
      <c r="H485" s="170"/>
      <c r="I485" s="170"/>
      <c r="J485" s="171"/>
      <c r="K485" s="170"/>
      <c r="L485" s="170"/>
      <c r="M485" s="170"/>
    </row>
    <row r="486" spans="2:13" ht="89.25">
      <c r="B486" s="157" t="s">
        <v>296</v>
      </c>
      <c r="C486" s="13" t="s">
        <v>1</v>
      </c>
      <c r="D486" s="13" t="s">
        <v>2</v>
      </c>
      <c r="E486" s="13" t="s">
        <v>21</v>
      </c>
      <c r="F486" s="13" t="s">
        <v>4</v>
      </c>
      <c r="G486" s="14" t="s">
        <v>203</v>
      </c>
      <c r="H486" s="35" t="s">
        <v>6</v>
      </c>
      <c r="I486" s="35" t="s">
        <v>7</v>
      </c>
      <c r="J486" s="16" t="s">
        <v>8</v>
      </c>
      <c r="K486" s="35" t="s">
        <v>9</v>
      </c>
      <c r="L486" s="35" t="s">
        <v>10</v>
      </c>
      <c r="M486" s="35" t="s">
        <v>11</v>
      </c>
    </row>
    <row r="487" spans="2:13" ht="36" customHeight="1">
      <c r="B487" s="172" t="s">
        <v>12</v>
      </c>
      <c r="C487" s="173" t="s">
        <v>297</v>
      </c>
      <c r="D487" s="174"/>
      <c r="E487" s="174"/>
      <c r="F487" s="175" t="s">
        <v>298</v>
      </c>
      <c r="G487" s="175">
        <v>28</v>
      </c>
      <c r="H487" s="23"/>
      <c r="I487" s="23">
        <f aca="true" t="shared" si="48" ref="I487:I493">ROUND(G487*H487,2)</f>
        <v>0</v>
      </c>
      <c r="J487" s="67"/>
      <c r="K487" s="23">
        <f aca="true" t="shared" si="49" ref="K487:K493">ROUND(I487*J487,2)</f>
        <v>0</v>
      </c>
      <c r="L487" s="23">
        <f aca="true" t="shared" si="50" ref="L487:L493">(M487/G487)</f>
        <v>0</v>
      </c>
      <c r="M487" s="23">
        <f aca="true" t="shared" si="51" ref="M487:M493">ROUND(I487+K487,2)</f>
        <v>0</v>
      </c>
    </row>
    <row r="488" spans="2:13" ht="36" customHeight="1">
      <c r="B488" s="63" t="s">
        <v>15</v>
      </c>
      <c r="C488" s="176" t="s">
        <v>299</v>
      </c>
      <c r="D488" s="65"/>
      <c r="E488" s="65"/>
      <c r="F488" s="82" t="s">
        <v>300</v>
      </c>
      <c r="G488" s="82">
        <v>1800</v>
      </c>
      <c r="H488" s="23"/>
      <c r="I488" s="23">
        <f t="shared" si="48"/>
        <v>0</v>
      </c>
      <c r="J488" s="67"/>
      <c r="K488" s="23">
        <f t="shared" si="49"/>
        <v>0</v>
      </c>
      <c r="L488" s="23">
        <f t="shared" si="50"/>
        <v>0</v>
      </c>
      <c r="M488" s="23">
        <f t="shared" si="51"/>
        <v>0</v>
      </c>
    </row>
    <row r="489" spans="2:13" ht="36" customHeight="1">
      <c r="B489" s="63" t="s">
        <v>36</v>
      </c>
      <c r="C489" s="131" t="s">
        <v>301</v>
      </c>
      <c r="D489" s="65"/>
      <c r="E489" s="65"/>
      <c r="F489" s="82" t="s">
        <v>26</v>
      </c>
      <c r="G489" s="152">
        <v>26</v>
      </c>
      <c r="H489" s="23"/>
      <c r="I489" s="23">
        <f t="shared" si="48"/>
        <v>0</v>
      </c>
      <c r="J489" s="67"/>
      <c r="K489" s="23">
        <f t="shared" si="49"/>
        <v>0</v>
      </c>
      <c r="L489" s="23">
        <f t="shared" si="50"/>
        <v>0</v>
      </c>
      <c r="M489" s="23">
        <f t="shared" si="51"/>
        <v>0</v>
      </c>
    </row>
    <row r="490" spans="2:13" ht="36" customHeight="1">
      <c r="B490" s="63" t="s">
        <v>38</v>
      </c>
      <c r="C490" s="177" t="s">
        <v>302</v>
      </c>
      <c r="D490" s="65"/>
      <c r="E490" s="65"/>
      <c r="F490" s="175" t="s">
        <v>300</v>
      </c>
      <c r="G490" s="161">
        <v>17</v>
      </c>
      <c r="H490" s="23"/>
      <c r="I490" s="23">
        <f t="shared" si="48"/>
        <v>0</v>
      </c>
      <c r="J490" s="67"/>
      <c r="K490" s="23">
        <f t="shared" si="49"/>
        <v>0</v>
      </c>
      <c r="L490" s="23">
        <f t="shared" si="50"/>
        <v>0</v>
      </c>
      <c r="M490" s="23">
        <f t="shared" si="51"/>
        <v>0</v>
      </c>
    </row>
    <row r="491" spans="2:13" ht="66" customHeight="1">
      <c r="B491" s="63" t="s">
        <v>40</v>
      </c>
      <c r="C491" s="131" t="s">
        <v>303</v>
      </c>
      <c r="D491" s="65"/>
      <c r="E491" s="65"/>
      <c r="F491" s="82" t="s">
        <v>304</v>
      </c>
      <c r="G491" s="82">
        <v>33</v>
      </c>
      <c r="H491" s="23"/>
      <c r="I491" s="23">
        <f t="shared" si="48"/>
        <v>0</v>
      </c>
      <c r="J491" s="67"/>
      <c r="K491" s="23">
        <f t="shared" si="49"/>
        <v>0</v>
      </c>
      <c r="L491" s="23">
        <f t="shared" si="50"/>
        <v>0</v>
      </c>
      <c r="M491" s="23">
        <f t="shared" si="51"/>
        <v>0</v>
      </c>
    </row>
    <row r="492" spans="2:13" ht="45.75" customHeight="1">
      <c r="B492" s="63" t="s">
        <v>43</v>
      </c>
      <c r="C492" s="177" t="s">
        <v>340</v>
      </c>
      <c r="D492" s="65"/>
      <c r="E492" s="65"/>
      <c r="F492" s="175" t="s">
        <v>26</v>
      </c>
      <c r="G492" s="175">
        <v>13</v>
      </c>
      <c r="H492" s="23"/>
      <c r="I492" s="23">
        <f t="shared" si="48"/>
        <v>0</v>
      </c>
      <c r="J492" s="67"/>
      <c r="K492" s="23">
        <f t="shared" si="49"/>
        <v>0</v>
      </c>
      <c r="L492" s="23">
        <f t="shared" si="50"/>
        <v>0</v>
      </c>
      <c r="M492" s="23">
        <f t="shared" si="51"/>
        <v>0</v>
      </c>
    </row>
    <row r="493" spans="2:13" ht="36" customHeight="1">
      <c r="B493" s="63" t="s">
        <v>45</v>
      </c>
      <c r="C493" s="131" t="s">
        <v>305</v>
      </c>
      <c r="D493" s="65"/>
      <c r="E493" s="65"/>
      <c r="F493" s="82" t="s">
        <v>26</v>
      </c>
      <c r="G493" s="82">
        <v>3</v>
      </c>
      <c r="H493" s="23"/>
      <c r="I493" s="23">
        <f t="shared" si="48"/>
        <v>0</v>
      </c>
      <c r="J493" s="178"/>
      <c r="K493" s="23">
        <f t="shared" si="49"/>
        <v>0</v>
      </c>
      <c r="L493" s="23">
        <f t="shared" si="50"/>
        <v>0</v>
      </c>
      <c r="M493" s="23">
        <f t="shared" si="51"/>
        <v>0</v>
      </c>
    </row>
    <row r="494" spans="3:13" ht="12.75" customHeight="1">
      <c r="C494" s="278" t="s">
        <v>306</v>
      </c>
      <c r="H494" s="77" t="s">
        <v>17</v>
      </c>
      <c r="I494" s="23">
        <f>SUM(I487:I493)</f>
        <v>0</v>
      </c>
      <c r="J494" s="24"/>
      <c r="K494" s="78"/>
      <c r="L494" s="78"/>
      <c r="M494" s="78"/>
    </row>
    <row r="495" spans="3:13" ht="12.75">
      <c r="C495" s="278"/>
      <c r="H495" s="78"/>
      <c r="I495" s="77" t="s">
        <v>18</v>
      </c>
      <c r="J495" s="29"/>
      <c r="K495" s="23">
        <f>SUM(K492:K494)</f>
        <v>0</v>
      </c>
      <c r="L495" s="78"/>
      <c r="M495" s="78"/>
    </row>
    <row r="496" spans="3:13" ht="12.75">
      <c r="C496" s="179"/>
      <c r="H496" s="78"/>
      <c r="I496" s="77"/>
      <c r="J496" s="29"/>
      <c r="K496" s="23"/>
      <c r="L496" s="78"/>
      <c r="M496" s="78"/>
    </row>
    <row r="497" spans="8:13" ht="12.75">
      <c r="H497" s="78"/>
      <c r="I497" s="78"/>
      <c r="J497" s="24"/>
      <c r="K497" s="78"/>
      <c r="L497" s="77" t="s">
        <v>19</v>
      </c>
      <c r="M497" s="23">
        <f>SUM(M487:M496)</f>
        <v>0</v>
      </c>
    </row>
    <row r="498" spans="3:13" s="189" customFormat="1" ht="12.75">
      <c r="C498" s="229"/>
      <c r="G498" s="230"/>
      <c r="H498" s="262"/>
      <c r="I498" s="262"/>
      <c r="J498" s="263"/>
      <c r="K498" s="262"/>
      <c r="L498" s="264"/>
      <c r="M498" s="265"/>
    </row>
    <row r="499" spans="3:13" s="189" customFormat="1" ht="12.75">
      <c r="C499" s="229"/>
      <c r="G499" s="230"/>
      <c r="H499" s="262"/>
      <c r="I499" s="262"/>
      <c r="J499" s="263"/>
      <c r="K499" s="262"/>
      <c r="L499" s="264"/>
      <c r="M499" s="265"/>
    </row>
    <row r="500" spans="2:13" ht="12.75">
      <c r="B500" s="7"/>
      <c r="C500" s="8"/>
      <c r="D500" s="7"/>
      <c r="E500" s="7"/>
      <c r="F500" s="7"/>
      <c r="G500" s="9"/>
      <c r="H500" s="170"/>
      <c r="I500" s="170"/>
      <c r="J500" s="171"/>
      <c r="K500" s="170"/>
      <c r="L500" s="170"/>
      <c r="M500" s="170"/>
    </row>
    <row r="501" spans="2:13" ht="89.25">
      <c r="B501" s="12" t="s">
        <v>307</v>
      </c>
      <c r="C501" s="13" t="s">
        <v>1</v>
      </c>
      <c r="D501" s="13" t="s">
        <v>2</v>
      </c>
      <c r="E501" s="13" t="s">
        <v>21</v>
      </c>
      <c r="F501" s="13" t="s">
        <v>4</v>
      </c>
      <c r="G501" s="14" t="s">
        <v>203</v>
      </c>
      <c r="H501" s="35" t="s">
        <v>6</v>
      </c>
      <c r="I501" s="35" t="s">
        <v>7</v>
      </c>
      <c r="J501" s="16" t="s">
        <v>8</v>
      </c>
      <c r="K501" s="35" t="s">
        <v>9</v>
      </c>
      <c r="L501" s="35" t="s">
        <v>10</v>
      </c>
      <c r="M501" s="35" t="s">
        <v>11</v>
      </c>
    </row>
    <row r="502" spans="2:13" ht="45" customHeight="1">
      <c r="B502" s="63" t="s">
        <v>12</v>
      </c>
      <c r="C502" s="25" t="s">
        <v>308</v>
      </c>
      <c r="D502" s="65"/>
      <c r="E502" s="65"/>
      <c r="F502" s="63" t="s">
        <v>14</v>
      </c>
      <c r="G502" s="66">
        <v>290</v>
      </c>
      <c r="H502" s="23"/>
      <c r="I502" s="23">
        <f>ROUND(G502*H502,2)</f>
        <v>0</v>
      </c>
      <c r="J502" s="67"/>
      <c r="K502" s="23">
        <f>ROUND(I502*J502,2)</f>
        <v>0</v>
      </c>
      <c r="L502" s="23">
        <f>(M502/G502)</f>
        <v>0</v>
      </c>
      <c r="M502" s="23">
        <f>ROUND(I502+K502,2)</f>
        <v>0</v>
      </c>
    </row>
    <row r="503" spans="8:13" ht="12.75">
      <c r="H503" s="77" t="s">
        <v>17</v>
      </c>
      <c r="I503" s="23">
        <f>SUM(I502:I502)</f>
        <v>0</v>
      </c>
      <c r="J503" s="24"/>
      <c r="K503" s="78"/>
      <c r="L503" s="78"/>
      <c r="M503" s="78"/>
    </row>
    <row r="504" spans="8:13" ht="12.75">
      <c r="H504" s="78"/>
      <c r="I504" s="77" t="s">
        <v>18</v>
      </c>
      <c r="J504" s="29"/>
      <c r="K504" s="23">
        <f>SUM(K502:K503)</f>
        <v>0</v>
      </c>
      <c r="L504" s="78"/>
      <c r="M504" s="78"/>
    </row>
    <row r="505" spans="8:13" ht="12.75">
      <c r="H505" s="78"/>
      <c r="I505" s="78"/>
      <c r="J505" s="24"/>
      <c r="K505" s="78"/>
      <c r="L505" s="77" t="s">
        <v>19</v>
      </c>
      <c r="M505" s="23">
        <f>SUM(M502:M504)</f>
        <v>0</v>
      </c>
    </row>
    <row r="506" spans="3:13" s="189" customFormat="1" ht="12.75">
      <c r="C506" s="229"/>
      <c r="G506" s="230"/>
      <c r="H506" s="262"/>
      <c r="I506" s="262"/>
      <c r="J506" s="263"/>
      <c r="K506" s="262"/>
      <c r="L506" s="264"/>
      <c r="M506" s="265"/>
    </row>
    <row r="507" spans="3:13" s="189" customFormat="1" ht="12.75">
      <c r="C507" s="229"/>
      <c r="G507" s="230"/>
      <c r="H507" s="262"/>
      <c r="I507" s="262"/>
      <c r="J507" s="263"/>
      <c r="K507" s="262"/>
      <c r="L507" s="264"/>
      <c r="M507" s="265"/>
    </row>
    <row r="508" spans="2:13" ht="12.75">
      <c r="B508" s="7"/>
      <c r="C508" s="8"/>
      <c r="D508" s="7"/>
      <c r="E508" s="7"/>
      <c r="F508" s="7"/>
      <c r="G508" s="9"/>
      <c r="H508" s="170"/>
      <c r="I508" s="170"/>
      <c r="J508" s="171"/>
      <c r="K508" s="170"/>
      <c r="L508" s="170"/>
      <c r="M508" s="170"/>
    </row>
    <row r="509" spans="2:13" ht="89.25">
      <c r="B509" s="12" t="s">
        <v>309</v>
      </c>
      <c r="C509" s="13" t="s">
        <v>1</v>
      </c>
      <c r="D509" s="13" t="s">
        <v>2</v>
      </c>
      <c r="E509" s="13" t="s">
        <v>21</v>
      </c>
      <c r="F509" s="13" t="s">
        <v>4</v>
      </c>
      <c r="G509" s="14" t="s">
        <v>203</v>
      </c>
      <c r="H509" s="35" t="s">
        <v>6</v>
      </c>
      <c r="I509" s="35" t="s">
        <v>7</v>
      </c>
      <c r="J509" s="16" t="s">
        <v>8</v>
      </c>
      <c r="K509" s="35" t="s">
        <v>9</v>
      </c>
      <c r="L509" s="35" t="s">
        <v>10</v>
      </c>
      <c r="M509" s="35" t="s">
        <v>11</v>
      </c>
    </row>
    <row r="510" spans="2:13" ht="25.5">
      <c r="B510" s="63" t="s">
        <v>12</v>
      </c>
      <c r="C510" s="131" t="s">
        <v>310</v>
      </c>
      <c r="D510" s="65"/>
      <c r="E510" s="65"/>
      <c r="F510" s="63" t="s">
        <v>14</v>
      </c>
      <c r="G510" s="66">
        <v>780</v>
      </c>
      <c r="H510" s="23"/>
      <c r="I510" s="23">
        <f>ROUND(G510*H510,2)</f>
        <v>0</v>
      </c>
      <c r="J510" s="67"/>
      <c r="K510" s="23">
        <f>ROUND(I510*J510,2)</f>
        <v>0</v>
      </c>
      <c r="L510" s="23">
        <f>(M510/G510)</f>
        <v>0</v>
      </c>
      <c r="M510" s="23">
        <f>ROUND(I510+K510,2)</f>
        <v>0</v>
      </c>
    </row>
    <row r="511" spans="1:13" ht="46.5" customHeight="1">
      <c r="A511"/>
      <c r="B511" s="63" t="s">
        <v>15</v>
      </c>
      <c r="C511" s="131" t="s">
        <v>311</v>
      </c>
      <c r="D511" s="65"/>
      <c r="E511" s="65"/>
      <c r="F511" s="63" t="s">
        <v>14</v>
      </c>
      <c r="G511" s="66">
        <v>4</v>
      </c>
      <c r="H511" s="23"/>
      <c r="I511" s="23">
        <f>ROUND(G511*H511,2)</f>
        <v>0</v>
      </c>
      <c r="J511" s="67"/>
      <c r="K511" s="23">
        <f>ROUND(I511*J511,2)</f>
        <v>0</v>
      </c>
      <c r="L511" s="23">
        <f>(M511/G511)</f>
        <v>0</v>
      </c>
      <c r="M511" s="23">
        <f>ROUND(I511+K511,2)</f>
        <v>0</v>
      </c>
    </row>
    <row r="512" spans="1:13" ht="46.5" customHeight="1">
      <c r="A512"/>
      <c r="B512" s="63" t="s">
        <v>36</v>
      </c>
      <c r="C512" s="131" t="s">
        <v>312</v>
      </c>
      <c r="D512" s="65"/>
      <c r="E512" s="65"/>
      <c r="F512" s="63" t="s">
        <v>288</v>
      </c>
      <c r="G512" s="66">
        <v>2</v>
      </c>
      <c r="H512" s="23"/>
      <c r="I512" s="23">
        <v>300</v>
      </c>
      <c r="J512" s="67"/>
      <c r="K512" s="23"/>
      <c r="L512" s="23">
        <v>150</v>
      </c>
      <c r="M512" s="23">
        <v>300</v>
      </c>
    </row>
    <row r="513" spans="8:13" ht="12.75">
      <c r="H513" s="77" t="s">
        <v>17</v>
      </c>
      <c r="I513" s="23">
        <f>SUM(I510:I512)</f>
        <v>300</v>
      </c>
      <c r="J513" s="24"/>
      <c r="K513" s="78"/>
      <c r="L513" s="78"/>
      <c r="M513" s="78"/>
    </row>
    <row r="514" spans="8:13" ht="12.75">
      <c r="H514" s="78"/>
      <c r="I514" s="77" t="s">
        <v>18</v>
      </c>
      <c r="J514" s="29"/>
      <c r="K514" s="23">
        <f>SUM(K511:K513)</f>
        <v>0</v>
      </c>
      <c r="L514" s="78"/>
      <c r="M514" s="78"/>
    </row>
    <row r="515" spans="8:13" ht="12.75">
      <c r="H515" s="78"/>
      <c r="I515" s="78"/>
      <c r="J515" s="24"/>
      <c r="K515" s="78"/>
      <c r="L515" s="77" t="s">
        <v>19</v>
      </c>
      <c r="M515" s="23">
        <f>SUM(M510:M512)</f>
        <v>300</v>
      </c>
    </row>
    <row r="516" spans="3:13" s="189" customFormat="1" ht="12.75">
      <c r="C516" s="229"/>
      <c r="G516" s="230"/>
      <c r="H516" s="262"/>
      <c r="I516" s="262"/>
      <c r="J516" s="263"/>
      <c r="K516" s="262"/>
      <c r="L516" s="264"/>
      <c r="M516" s="265"/>
    </row>
    <row r="517" spans="3:13" s="189" customFormat="1" ht="12.75">
      <c r="C517" s="229"/>
      <c r="G517" s="230"/>
      <c r="H517" s="262"/>
      <c r="I517" s="262"/>
      <c r="J517" s="263"/>
      <c r="K517" s="262"/>
      <c r="L517" s="264"/>
      <c r="M517" s="265"/>
    </row>
    <row r="518" spans="2:13" ht="12.75">
      <c r="B518" s="7"/>
      <c r="C518" s="8"/>
      <c r="D518" s="7"/>
      <c r="E518" s="7"/>
      <c r="F518" s="7"/>
      <c r="G518" s="9"/>
      <c r="H518" s="170"/>
      <c r="I518" s="170"/>
      <c r="J518" s="171"/>
      <c r="K518" s="170"/>
      <c r="L518" s="170"/>
      <c r="M518" s="170"/>
    </row>
    <row r="519" spans="2:13" ht="89.25">
      <c r="B519" s="12" t="s">
        <v>313</v>
      </c>
      <c r="C519" s="13" t="s">
        <v>1</v>
      </c>
      <c r="D519" s="13" t="s">
        <v>2</v>
      </c>
      <c r="E519" s="13" t="s">
        <v>21</v>
      </c>
      <c r="F519" s="13" t="s">
        <v>4</v>
      </c>
      <c r="G519" s="14" t="s">
        <v>203</v>
      </c>
      <c r="H519" s="35" t="s">
        <v>6</v>
      </c>
      <c r="I519" s="35" t="s">
        <v>7</v>
      </c>
      <c r="J519" s="16" t="s">
        <v>8</v>
      </c>
      <c r="K519" s="35" t="s">
        <v>9</v>
      </c>
      <c r="L519" s="35" t="s">
        <v>10</v>
      </c>
      <c r="M519" s="35" t="s">
        <v>11</v>
      </c>
    </row>
    <row r="520" spans="2:13" ht="69.75" customHeight="1">
      <c r="B520" s="63" t="s">
        <v>12</v>
      </c>
      <c r="C520" s="180" t="s">
        <v>350</v>
      </c>
      <c r="D520" s="65"/>
      <c r="E520" s="65"/>
      <c r="F520" s="63" t="s">
        <v>42</v>
      </c>
      <c r="G520" s="66">
        <v>300</v>
      </c>
      <c r="H520" s="23"/>
      <c r="I520" s="23">
        <f>ROUND(G520*H520,2)</f>
        <v>0</v>
      </c>
      <c r="J520" s="67"/>
      <c r="K520" s="23">
        <f>ROUND(I520*J520,2)</f>
        <v>0</v>
      </c>
      <c r="L520" s="23">
        <f>(M520/G520)</f>
        <v>0</v>
      </c>
      <c r="M520" s="23">
        <f>ROUND(I520+K520,2)</f>
        <v>0</v>
      </c>
    </row>
    <row r="521" spans="8:13" ht="12.75">
      <c r="H521" s="77" t="s">
        <v>17</v>
      </c>
      <c r="I521" s="23">
        <f>SUM(I520:I520)</f>
        <v>0</v>
      </c>
      <c r="J521" s="24"/>
      <c r="K521" s="78"/>
      <c r="L521" s="78"/>
      <c r="M521" s="78"/>
    </row>
    <row r="522" spans="8:13" ht="12.75">
      <c r="H522" s="78"/>
      <c r="I522" s="77" t="s">
        <v>18</v>
      </c>
      <c r="J522" s="29"/>
      <c r="K522" s="23">
        <f>SUM(K520:K521)</f>
        <v>0</v>
      </c>
      <c r="L522" s="78"/>
      <c r="M522" s="78"/>
    </row>
    <row r="523" spans="8:13" ht="12.75">
      <c r="H523" s="78"/>
      <c r="I523" s="78"/>
      <c r="J523" s="24"/>
      <c r="K523" s="78"/>
      <c r="L523" s="77" t="s">
        <v>19</v>
      </c>
      <c r="M523" s="23">
        <f>SUM(M520:M522)</f>
        <v>0</v>
      </c>
    </row>
    <row r="524" spans="3:13" s="189" customFormat="1" ht="12.75">
      <c r="C524" s="229"/>
      <c r="G524" s="230"/>
      <c r="H524" s="262"/>
      <c r="I524" s="262"/>
      <c r="J524" s="263"/>
      <c r="K524" s="262"/>
      <c r="L524" s="264"/>
      <c r="M524" s="265"/>
    </row>
    <row r="525" spans="3:13" s="189" customFormat="1" ht="12.75">
      <c r="C525" s="229"/>
      <c r="G525" s="230"/>
      <c r="H525" s="262"/>
      <c r="I525" s="262"/>
      <c r="J525" s="263"/>
      <c r="K525" s="262"/>
      <c r="L525" s="264"/>
      <c r="M525" s="265"/>
    </row>
    <row r="526" spans="2:13" ht="12.75">
      <c r="B526" s="7"/>
      <c r="C526" s="8"/>
      <c r="D526" s="7"/>
      <c r="E526" s="7"/>
      <c r="F526" s="7"/>
      <c r="G526" s="9"/>
      <c r="H526" s="170"/>
      <c r="I526" s="170"/>
      <c r="J526" s="171"/>
      <c r="K526" s="170"/>
      <c r="L526" s="170"/>
      <c r="M526" s="170"/>
    </row>
    <row r="527" spans="2:13" ht="89.25">
      <c r="B527" s="12" t="s">
        <v>314</v>
      </c>
      <c r="C527" s="13" t="s">
        <v>1</v>
      </c>
      <c r="D527" s="13" t="s">
        <v>2</v>
      </c>
      <c r="E527" s="13" t="s">
        <v>21</v>
      </c>
      <c r="F527" s="13" t="s">
        <v>4</v>
      </c>
      <c r="G527" s="14" t="s">
        <v>203</v>
      </c>
      <c r="H527" s="35" t="s">
        <v>6</v>
      </c>
      <c r="I527" s="35" t="s">
        <v>7</v>
      </c>
      <c r="J527" s="16" t="s">
        <v>8</v>
      </c>
      <c r="K527" s="35" t="s">
        <v>9</v>
      </c>
      <c r="L527" s="35" t="s">
        <v>10</v>
      </c>
      <c r="M527" s="35" t="s">
        <v>11</v>
      </c>
    </row>
    <row r="528" spans="2:13" ht="50.25" customHeight="1">
      <c r="B528" s="63" t="s">
        <v>12</v>
      </c>
      <c r="C528" s="131" t="s">
        <v>315</v>
      </c>
      <c r="D528" s="65"/>
      <c r="E528" s="65"/>
      <c r="F528" s="63" t="s">
        <v>42</v>
      </c>
      <c r="G528" s="66">
        <v>22</v>
      </c>
      <c r="H528" s="23"/>
      <c r="I528" s="23">
        <f>ROUND(G528*H528,2)</f>
        <v>0</v>
      </c>
      <c r="J528" s="67"/>
      <c r="K528" s="23">
        <f>ROUND(I528*J528,2)</f>
        <v>0</v>
      </c>
      <c r="L528" s="23">
        <f>(M528/G528)</f>
        <v>0</v>
      </c>
      <c r="M528" s="23">
        <f>ROUND(I528+K528,2)</f>
        <v>0</v>
      </c>
    </row>
    <row r="529" spans="8:13" ht="12.75">
      <c r="H529" s="77" t="s">
        <v>17</v>
      </c>
      <c r="I529" s="23">
        <f>SUM(I528:I528)</f>
        <v>0</v>
      </c>
      <c r="J529" s="24"/>
      <c r="K529" s="78"/>
      <c r="L529" s="78"/>
      <c r="M529" s="78"/>
    </row>
    <row r="530" spans="8:13" ht="12.75">
      <c r="H530" s="78"/>
      <c r="I530" s="77" t="s">
        <v>18</v>
      </c>
      <c r="J530" s="29"/>
      <c r="K530" s="23">
        <f>SUM(K528:K529)</f>
        <v>0</v>
      </c>
      <c r="L530" s="78"/>
      <c r="M530" s="78"/>
    </row>
    <row r="531" spans="8:13" ht="12.75">
      <c r="H531" s="78"/>
      <c r="I531" s="78"/>
      <c r="J531" s="24"/>
      <c r="K531" s="78"/>
      <c r="L531" s="77" t="s">
        <v>19</v>
      </c>
      <c r="M531" s="23">
        <f>SUM(M528:M530)</f>
        <v>0</v>
      </c>
    </row>
    <row r="532" spans="8:13" ht="12.75">
      <c r="H532" s="113"/>
      <c r="I532" s="113"/>
      <c r="J532" s="112"/>
      <c r="K532" s="113"/>
      <c r="L532" s="264"/>
      <c r="M532" s="111"/>
    </row>
    <row r="533" spans="3:13" s="189" customFormat="1" ht="12.75">
      <c r="C533" s="229"/>
      <c r="G533" s="230"/>
      <c r="H533" s="262"/>
      <c r="I533" s="262"/>
      <c r="J533" s="263"/>
      <c r="K533" s="262"/>
      <c r="L533" s="264"/>
      <c r="M533" s="265"/>
    </row>
    <row r="534" spans="2:13" ht="12.75">
      <c r="B534" s="7"/>
      <c r="C534" s="8"/>
      <c r="D534" s="7"/>
      <c r="E534" s="7"/>
      <c r="F534" s="7"/>
      <c r="G534" s="9"/>
      <c r="H534" s="170"/>
      <c r="I534" s="170"/>
      <c r="J534" s="171"/>
      <c r="K534" s="170"/>
      <c r="L534" s="170"/>
      <c r="M534" s="170"/>
    </row>
    <row r="535" spans="2:13" ht="89.25">
      <c r="B535" s="12" t="s">
        <v>316</v>
      </c>
      <c r="C535" s="13" t="s">
        <v>1</v>
      </c>
      <c r="D535" s="13" t="s">
        <v>2</v>
      </c>
      <c r="E535" s="13" t="s">
        <v>21</v>
      </c>
      <c r="F535" s="13" t="s">
        <v>4</v>
      </c>
      <c r="G535" s="14" t="s">
        <v>203</v>
      </c>
      <c r="H535" s="35" t="s">
        <v>6</v>
      </c>
      <c r="I535" s="35" t="s">
        <v>7</v>
      </c>
      <c r="J535" s="16" t="s">
        <v>8</v>
      </c>
      <c r="K535" s="35" t="s">
        <v>9</v>
      </c>
      <c r="L535" s="35" t="s">
        <v>10</v>
      </c>
      <c r="M535" s="35" t="s">
        <v>11</v>
      </c>
    </row>
    <row r="536" spans="2:13" ht="44.25" customHeight="1">
      <c r="B536" s="63" t="s">
        <v>12</v>
      </c>
      <c r="C536" s="131" t="s">
        <v>317</v>
      </c>
      <c r="D536" s="65"/>
      <c r="E536" s="65"/>
      <c r="F536" s="63" t="s">
        <v>152</v>
      </c>
      <c r="G536" s="66">
        <v>20</v>
      </c>
      <c r="H536" s="23"/>
      <c r="I536" s="23">
        <f>ROUND(G536*H536,2)</f>
        <v>0</v>
      </c>
      <c r="J536" s="67"/>
      <c r="K536" s="23">
        <f>ROUND(I536*J536,2)</f>
        <v>0</v>
      </c>
      <c r="L536" s="23">
        <f>(M536/G536)</f>
        <v>0</v>
      </c>
      <c r="M536" s="23">
        <f>ROUND(I536+K536,2)</f>
        <v>0</v>
      </c>
    </row>
    <row r="537" spans="2:13" ht="46.5" customHeight="1">
      <c r="B537" s="63" t="s">
        <v>15</v>
      </c>
      <c r="C537" s="131" t="s">
        <v>318</v>
      </c>
      <c r="D537" s="65"/>
      <c r="E537" s="65"/>
      <c r="F537" s="63" t="s">
        <v>152</v>
      </c>
      <c r="G537" s="66">
        <v>2</v>
      </c>
      <c r="H537" s="23"/>
      <c r="I537" s="23">
        <f>ROUND(G537*H537,2)</f>
        <v>0</v>
      </c>
      <c r="J537" s="67"/>
      <c r="K537" s="23">
        <f>ROUND(I537*J537,2)</f>
        <v>0</v>
      </c>
      <c r="L537" s="23">
        <f>(M537/G537)</f>
        <v>0</v>
      </c>
      <c r="M537" s="23">
        <f>ROUND(I537+K537,2)</f>
        <v>0</v>
      </c>
    </row>
    <row r="538" spans="2:13" ht="39" customHeight="1">
      <c r="B538" s="63" t="s">
        <v>36</v>
      </c>
      <c r="C538" s="131" t="s">
        <v>319</v>
      </c>
      <c r="D538" s="65"/>
      <c r="E538" s="65"/>
      <c r="F538" s="63" t="s">
        <v>152</v>
      </c>
      <c r="G538" s="66">
        <v>4</v>
      </c>
      <c r="H538" s="23"/>
      <c r="I538" s="23">
        <f>ROUND(G538*H538,2)</f>
        <v>0</v>
      </c>
      <c r="J538" s="67"/>
      <c r="K538" s="23">
        <f>ROUND(I538*J538,2)</f>
        <v>0</v>
      </c>
      <c r="L538" s="23">
        <f>(M538/G538)</f>
        <v>0</v>
      </c>
      <c r="M538" s="23">
        <f>ROUND(I538+K538,2)</f>
        <v>0</v>
      </c>
    </row>
    <row r="539" spans="8:13" ht="12.75">
      <c r="H539" s="77" t="s">
        <v>17</v>
      </c>
      <c r="I539" s="111">
        <f>SUM(I536:I538)</f>
        <v>0</v>
      </c>
      <c r="J539" s="112"/>
      <c r="K539" s="113"/>
      <c r="L539" s="113"/>
      <c r="M539" s="113"/>
    </row>
    <row r="540" spans="8:13" ht="12.75">
      <c r="H540" s="78"/>
      <c r="I540" s="77" t="s">
        <v>18</v>
      </c>
      <c r="J540" s="29"/>
      <c r="K540" s="23">
        <f>SUM(K536:K539)</f>
        <v>0</v>
      </c>
      <c r="L540" s="78"/>
      <c r="M540" s="78"/>
    </row>
    <row r="541" spans="8:13" ht="12.75">
      <c r="H541" s="78"/>
      <c r="I541" s="78"/>
      <c r="J541" s="24"/>
      <c r="K541" s="78"/>
      <c r="L541" s="77" t="s">
        <v>19</v>
      </c>
      <c r="M541" s="23">
        <f>SUM(M536:M540)</f>
        <v>0</v>
      </c>
    </row>
    <row r="542" ht="15" customHeight="1"/>
    <row r="543" spans="2:13" ht="12.75">
      <c r="B543" s="7"/>
      <c r="C543" s="8"/>
      <c r="D543" s="7"/>
      <c r="E543" s="7"/>
      <c r="F543" s="7"/>
      <c r="G543" s="9"/>
      <c r="H543" s="170"/>
      <c r="I543" s="170"/>
      <c r="J543" s="171"/>
      <c r="K543" s="170"/>
      <c r="L543" s="170"/>
      <c r="M543" s="170"/>
    </row>
    <row r="544" spans="2:13" ht="89.25">
      <c r="B544" s="267" t="s">
        <v>341</v>
      </c>
      <c r="C544" s="268" t="s">
        <v>1</v>
      </c>
      <c r="D544" s="13" t="s">
        <v>2</v>
      </c>
      <c r="E544" s="13" t="s">
        <v>21</v>
      </c>
      <c r="F544" s="13" t="s">
        <v>4</v>
      </c>
      <c r="G544" s="14" t="s">
        <v>203</v>
      </c>
      <c r="H544" s="35" t="s">
        <v>6</v>
      </c>
      <c r="I544" s="35" t="s">
        <v>7</v>
      </c>
      <c r="J544" s="16" t="s">
        <v>8</v>
      </c>
      <c r="K544" s="35" t="s">
        <v>9</v>
      </c>
      <c r="L544" s="35" t="s">
        <v>10</v>
      </c>
      <c r="M544" s="35" t="s">
        <v>11</v>
      </c>
    </row>
    <row r="545" spans="2:13" ht="106.5" customHeight="1">
      <c r="B545" s="226" t="s">
        <v>12</v>
      </c>
      <c r="C545" s="269" t="s">
        <v>342</v>
      </c>
      <c r="D545" s="266"/>
      <c r="E545" s="65"/>
      <c r="F545" s="82" t="s">
        <v>343</v>
      </c>
      <c r="G545" s="66">
        <v>20</v>
      </c>
      <c r="H545" s="23"/>
      <c r="I545" s="23">
        <f>ROUND(G545*H545,2)</f>
        <v>0</v>
      </c>
      <c r="J545" s="67"/>
      <c r="K545" s="23">
        <f>ROUND(I545*J545,2)</f>
        <v>0</v>
      </c>
      <c r="L545" s="23">
        <f>(M545/G545)</f>
        <v>0</v>
      </c>
      <c r="M545" s="23">
        <f>ROUND(I545+K545,2)</f>
        <v>0</v>
      </c>
    </row>
    <row r="546" spans="8:13" ht="12.75">
      <c r="H546" s="77" t="s">
        <v>17</v>
      </c>
      <c r="I546" s="23">
        <f>SUM(I545:I545)</f>
        <v>0</v>
      </c>
      <c r="J546" s="24"/>
      <c r="K546" s="78"/>
      <c r="L546" s="78"/>
      <c r="M546" s="78"/>
    </row>
    <row r="547" spans="8:13" ht="12.75">
      <c r="H547" s="78"/>
      <c r="I547" s="77" t="s">
        <v>18</v>
      </c>
      <c r="J547" s="29"/>
      <c r="K547" s="23">
        <f>SUM(K545:K546)</f>
        <v>0</v>
      </c>
      <c r="L547" s="78"/>
      <c r="M547" s="78"/>
    </row>
    <row r="548" spans="8:13" ht="12.75">
      <c r="H548" s="78"/>
      <c r="I548" s="78"/>
      <c r="J548" s="24"/>
      <c r="K548" s="78"/>
      <c r="L548" s="77" t="s">
        <v>19</v>
      </c>
      <c r="M548" s="23">
        <f>SUM(M545:M547)</f>
        <v>0</v>
      </c>
    </row>
  </sheetData>
  <sheetProtection selectLockedCells="1" selectUnlockedCells="1"/>
  <mergeCells count="8">
    <mergeCell ref="C3:I3"/>
    <mergeCell ref="C494:C495"/>
    <mergeCell ref="C203:C204"/>
    <mergeCell ref="B221:C223"/>
    <mergeCell ref="B238:C240"/>
    <mergeCell ref="B363:C365"/>
    <mergeCell ref="B380:C382"/>
    <mergeCell ref="C414:C416"/>
  </mergeCells>
  <printOptions/>
  <pageMargins left="0.7479166666666667" right="0.7479166666666667" top="0.9840277777777777" bottom="0.9840277777777777" header="0.5118055555555555" footer="0.5118055555555555"/>
  <pageSetup horizontalDpi="300" verticalDpi="300" orientation="landscape"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Beata Dela</cp:lastModifiedBy>
  <cp:lastPrinted>2020-04-22T09:10:08Z</cp:lastPrinted>
  <dcterms:created xsi:type="dcterms:W3CDTF">2020-03-17T09:45:43Z</dcterms:created>
  <dcterms:modified xsi:type="dcterms:W3CDTF">2020-04-22T09:10:12Z</dcterms:modified>
  <cp:category/>
  <cp:version/>
  <cp:contentType/>
  <cp:contentStatus/>
</cp:coreProperties>
</file>